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3EF9CC7B-8789-41AA-9B81-7D27478A4C15}"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2" l="1"/>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7" i="2"/>
  <c r="E47" i="2"/>
  <c r="F47" i="2"/>
  <c r="C47" i="2"/>
  <c r="F21" i="2"/>
  <c r="F48" i="2"/>
  <c r="G27" i="6"/>
  <c r="G26" i="6"/>
  <c r="G25" i="6"/>
  <c r="G24" i="6"/>
  <c r="G22" i="6"/>
  <c r="G21" i="6"/>
  <c r="G20" i="6"/>
  <c r="G19" i="6"/>
  <c r="G18" i="6"/>
  <c r="G17" i="6"/>
  <c r="G16" i="6"/>
  <c r="G14" i="6"/>
  <c r="G19" i="2" s="1"/>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52" i="2" s="1"/>
  <c r="G25" i="3"/>
  <c r="G24" i="3"/>
  <c r="G22" i="3"/>
  <c r="G21" i="3"/>
  <c r="G20" i="3"/>
  <c r="G27" i="2" s="1"/>
  <c r="G19" i="3"/>
  <c r="G18" i="3"/>
  <c r="G25" i="2" s="1"/>
  <c r="G17" i="3"/>
  <c r="G24" i="2"/>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8" i="2"/>
  <c r="G53" i="2" l="1"/>
  <c r="G51" i="2"/>
  <c r="G14" i="2"/>
  <c r="G10" i="2"/>
  <c r="F12"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<sst xmlns="http://schemas.openxmlformats.org/spreadsheetml/2006/main" count="338" uniqueCount="111">
  <si>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</si>
  <si>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</si>
  <si>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</si>
  <si>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</si>
  <si>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</si>
  <si>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</si>
  <si>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</si>
  <si>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</si>
  <si>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</si>
  <si>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</si>
  <si>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</si>
  <si>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</si>
  <si>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</si>
  <si>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</si>
  <si>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</si>
  <si>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</si>
  <si>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</si>
  <si>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</si>
  <si>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</si>
  <si>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</si>
  <si>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</si>
  <si>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</si>
  <si>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</si>
  <si>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</si>
  <si>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</si>
  <si>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</si>
  <si>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</si>
  <si>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</si>
  <si>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</si>
  <si>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</si>
  <si>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</si>
  <si>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</si>
  <si>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</si>
  <si>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</si>
  <si>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</si>
  <si>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</si>
  <si>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</si>
  <si>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</si>
  <si>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</si>
  <si>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</si>
  <si>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</si>
  <si>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</si>
  <si>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</si>
  <si>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</si>
  <si>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</si>
  <si>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</si>
  <si>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</si>
  <si>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</si>
  <si>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</si>
  <si>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</si>
  <si>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</si>
  <si>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</si>
  <si>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</si>
  <si>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</si>
  <si>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</si>
  <si>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</si>
  <si>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</si>
  <si>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</si>
  <si>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</si>
  <si>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</si>
  <si>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</si>
  <si>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</si>
  <si>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</si>
  <si>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</si>
  <si>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</si>
  <si>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</si>
  <si>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</si>
  <si>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</si>
  <si>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</si>
  <si>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</si>
  <si>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</si>
  <si>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</si>
  <si>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</si>
  <si>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</si>
  <si>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</si>
  <si>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</si>
  <si>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</si>
  <si>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</si>
  <si>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</si>
  <si>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</si>
  <si>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</si>
  <si>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</si>
  <si>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</si>
  <si>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</si>
  <si>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</si>
  <si>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</si>
  <si>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</si>
  <si>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</si>
  <si>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</si>
  <si>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</si>
  <si>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</si>
  <si>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</si>
  <si>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</si>
  <si>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</si>
  <si>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</si>
  <si>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</si>
  <si>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</si>
  <si>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</si>
  <si>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</si>
  <si>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</si>
  <si>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Maine Community Health Options</t>
  </si>
  <si>
    <t>Joanne</t>
  </si>
  <si>
    <t>Lauterbach</t>
  </si>
  <si>
    <t>jlauterbach@healthoptions.org</t>
  </si>
  <si>
    <t>207-330-2390</t>
  </si>
  <si>
    <t>Actual premium with allocations for accounting adjustments.</t>
  </si>
  <si>
    <t>Allocation based on member months.</t>
  </si>
  <si>
    <t>Actual claims paid plus allocation of accounting adjustments as well as allocation by expense category (lines 15 - 20).</t>
  </si>
  <si>
    <t>Actual claims paid plus allocation of accounting adjustments.</t>
  </si>
  <si>
    <t>Allocation based on underlying claims.</t>
  </si>
  <si>
    <t>Allocated based on proportionate share of expenses via member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</si>
</sst>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9">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3" fontId="15" fillId="6" borderId="25" xfId="2" applyNumberFormat="1" applyFont="1" applyFill="1" applyBorder="1" applyAlignment="1" applyProtection="1">
      <alignment horizontal="left" wrapText="1"/>
      <protection locked="0"/>
    </xf>
    <xf numFmtId="3" fontId="15" fillId="6" borderId="25" xfId="2" applyNumberFormat="1" applyFont="1" applyFill="1" applyBorder="1" applyAlignment="1" applyProtection="1">
      <alignment horizontal="left"/>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hofile01\homes$\jlauterbach\Desktop\945\2020%20SHC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1 &amp;2"/>
      <sheetName val="Part 3"/>
      <sheetName val="MM"/>
      <sheetName val="Pg 14"/>
      <sheetName val="Dec 2020"/>
      <sheetName val="Accounts"/>
      <sheetName val="Cert Grps"/>
      <sheetName val="Cert-Grps"/>
      <sheetName val="PDR by LOB"/>
      <sheetName val="Description.Definitions"/>
      <sheetName val="old TB"/>
    </sheetNames>
    <sheetDataSet>
      <sheetData sheetId="0"/>
      <sheetData sheetId="1"/>
      <sheetData sheetId="2" refreshError="1"/>
      <sheetData sheetId="3">
        <row r="216">
          <cell r="M216">
            <v>3665040.5000000005</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F19" sqref="F19"/>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6" t="s">
        <v>99</v>
      </c>
      <c r="F1" s="106"/>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7" t="s">
        <v>100</v>
      </c>
      <c r="F4" s="108"/>
      <c r="G4" s="108"/>
      <c r="H4" s="108"/>
      <c r="I4" s="108"/>
      <c r="J4" s="108"/>
      <c r="K4" s="109"/>
      <c r="L4" s="78"/>
      <c r="M4" s="78"/>
      <c r="N4" s="78"/>
      <c r="O4" s="78"/>
      <c r="P4" s="78"/>
      <c r="Q4" s="78"/>
      <c r="R4" s="78"/>
      <c r="S4" s="78"/>
    </row>
    <row r="5" spans="2:19" ht="19" thickBot="1" x14ac:dyDescent="0.5">
      <c r="B5" s="78" t="s">
        <v>2</v>
      </c>
      <c r="C5" s="78"/>
      <c r="D5" s="78"/>
      <c r="E5" s="107">
        <v>15077</v>
      </c>
      <c r="F5" s="108"/>
      <c r="G5" s="109"/>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7" t="s">
        <v>101</v>
      </c>
      <c r="E8" s="108"/>
      <c r="F8" s="108"/>
      <c r="G8" s="109"/>
      <c r="H8" s="78"/>
      <c r="I8" s="78"/>
      <c r="J8" s="99" t="s">
        <v>5</v>
      </c>
      <c r="K8" s="110" t="s">
        <v>102</v>
      </c>
      <c r="L8" s="111"/>
      <c r="M8" s="111"/>
      <c r="N8" s="112"/>
      <c r="P8" s="78"/>
      <c r="Q8" s="78"/>
      <c r="R8" s="78"/>
      <c r="S8" s="78"/>
    </row>
    <row r="9" spans="2:19" ht="19" thickBot="1" x14ac:dyDescent="0.5">
      <c r="B9" s="78" t="s">
        <v>91</v>
      </c>
      <c r="C9" s="78"/>
      <c r="D9" s="107" t="s">
        <v>103</v>
      </c>
      <c r="E9" s="108"/>
      <c r="F9" s="108"/>
      <c r="G9" s="108"/>
      <c r="H9" s="108"/>
      <c r="I9" s="109"/>
      <c r="J9" s="100" t="s">
        <v>6</v>
      </c>
      <c r="K9" s="113" t="s">
        <v>104</v>
      </c>
      <c r="L9" s="114"/>
      <c r="M9" s="114"/>
      <c r="N9" s="115"/>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32" activePane="bottomLeft" state="frozenSplit"/>
      <selection activeCell="C1" sqref="C1:G65536"/>
      <selection pane="bottomLeft" activeCell="C48" sqref="C48"/>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6" t="s">
        <v>69</v>
      </c>
      <c r="D2" s="117"/>
      <c r="E2" s="117"/>
      <c r="F2" s="117"/>
      <c r="G2" s="118"/>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27408.999999999996</v>
      </c>
      <c r="D5" s="47">
        <f>'Area 1 Data'!D5+'Area 2 Data'!D5+'Area 3 Data'!D5+'Area 4 Data'!D5</f>
        <v>109365</v>
      </c>
      <c r="E5" s="47">
        <f>'Area 1 Data'!E5+'Area 2 Data'!E5+'Area 3 Data'!E5+'Area 4 Data'!E5</f>
        <v>200630.99999999997</v>
      </c>
      <c r="F5" s="47">
        <f>'Area 1 Data'!F5+'Area 2 Data'!F5+'Area 3 Data'!F5+'Area 4 Data'!F5</f>
        <v>0</v>
      </c>
      <c r="G5" s="47">
        <f t="shared" ref="G5:G12" si="0">SUM(C5:F5)</f>
        <v>337405</v>
      </c>
    </row>
    <row r="6" spans="1:8" ht="16" thickBot="1" x14ac:dyDescent="0.4">
      <c r="A6" s="15">
        <v>2</v>
      </c>
      <c r="B6" s="25" t="s">
        <v>19</v>
      </c>
      <c r="C6" s="47">
        <f>'Area 1 Data'!C6+'Area 2 Data'!C6+'Area 3 Data'!C6+'Area 4 Data'!C6</f>
        <v>1525</v>
      </c>
      <c r="D6" s="47">
        <f>'Area 1 Data'!D6+'Area 2 Data'!D6+'Area 3 Data'!D6+'Area 4 Data'!D6</f>
        <v>5692</v>
      </c>
      <c r="E6" s="47">
        <f>'Area 1 Data'!E6+'Area 2 Data'!E6+'Area 3 Data'!E6+'Area 4 Data'!E6</f>
        <v>9886</v>
      </c>
      <c r="F6" s="47">
        <f>'Area 1 Data'!F6+'Area 2 Data'!F6+'Area 3 Data'!F6+'Area 4 Data'!F6</f>
        <v>0</v>
      </c>
      <c r="G6" s="48">
        <f t="shared" si="0"/>
        <v>17103</v>
      </c>
    </row>
    <row r="7" spans="1:8" ht="16" thickBot="1" x14ac:dyDescent="0.4">
      <c r="A7" s="15" t="s">
        <v>20</v>
      </c>
      <c r="B7" s="25" t="s">
        <v>21</v>
      </c>
      <c r="C7" s="4">
        <v>1525</v>
      </c>
      <c r="D7" s="4">
        <v>5692</v>
      </c>
      <c r="E7" s="4">
        <v>9886</v>
      </c>
      <c r="F7" s="4"/>
      <c r="G7" s="48">
        <f t="shared" si="0"/>
        <v>17103</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1101</v>
      </c>
      <c r="D9" s="62">
        <f>'Area 1 Data'!D7+'Area 2 Data'!D7+'Area 3 Data'!D7+'Area 4 Data'!D7</f>
        <v>4051</v>
      </c>
      <c r="E9" s="62">
        <f>'Area 1 Data'!E7+'Area 2 Data'!E7+'Area 3 Data'!E7+'Area 4 Data'!E7</f>
        <v>6902</v>
      </c>
      <c r="F9" s="62">
        <f>'Area 1 Data'!F7+'Area 2 Data'!F7+'Area 3 Data'!F7+'Area 4 Data'!F7</f>
        <v>0</v>
      </c>
      <c r="G9" s="48">
        <f t="shared" si="0"/>
        <v>12054</v>
      </c>
    </row>
    <row r="10" spans="1:8" ht="16" thickBot="1" x14ac:dyDescent="0.4">
      <c r="A10" s="15">
        <v>4</v>
      </c>
      <c r="B10" s="25" t="s">
        <v>25</v>
      </c>
      <c r="C10" s="62">
        <f>'Area 1 Data'!C8+'Area 2 Data'!C8+'Area 3 Data'!C8+'Area 4 Data'!C8</f>
        <v>423</v>
      </c>
      <c r="D10" s="62">
        <f>'Area 1 Data'!D8+'Area 2 Data'!D8+'Area 3 Data'!D8+'Area 4 Data'!D8</f>
        <v>1649</v>
      </c>
      <c r="E10" s="62">
        <f>'Area 1 Data'!E8+'Area 2 Data'!E8+'Area 3 Data'!E8+'Area 4 Data'!E8</f>
        <v>2996</v>
      </c>
      <c r="F10" s="62">
        <f>'Area 1 Data'!F8+'Area 2 Data'!F8+'Area 3 Data'!F8+'Area 4 Data'!F8</f>
        <v>0</v>
      </c>
      <c r="G10" s="48">
        <f t="shared" si="0"/>
        <v>5068</v>
      </c>
    </row>
    <row r="11" spans="1:8" ht="16" thickBot="1" x14ac:dyDescent="0.4">
      <c r="A11" s="15">
        <v>5</v>
      </c>
      <c r="B11" s="25" t="s">
        <v>26</v>
      </c>
      <c r="C11" s="62">
        <f>'Area 1 Data'!C9+'Area 2 Data'!C9+'Area 3 Data'!C9+'Area 4 Data'!C9</f>
        <v>843</v>
      </c>
      <c r="D11" s="62">
        <f>'Area 1 Data'!D9+'Area 2 Data'!D9+'Area 3 Data'!D9+'Area 4 Data'!D9</f>
        <v>3194</v>
      </c>
      <c r="E11" s="62">
        <f>'Area 1 Data'!E9+'Area 2 Data'!E9+'Area 3 Data'!E9+'Area 4 Data'!E9</f>
        <v>4971</v>
      </c>
      <c r="F11" s="62">
        <f>'Area 1 Data'!F9+'Area 2 Data'!F9+'Area 3 Data'!F9+'Area 4 Data'!F9</f>
        <v>0</v>
      </c>
      <c r="G11" s="48">
        <f t="shared" si="0"/>
        <v>9008</v>
      </c>
    </row>
    <row r="12" spans="1:8" ht="16" thickBot="1" x14ac:dyDescent="0.4">
      <c r="A12" s="1" t="s">
        <v>27</v>
      </c>
      <c r="B12" s="25" t="s">
        <v>28</v>
      </c>
      <c r="C12" s="48">
        <f>SUM(C9:C11)</f>
        <v>2367</v>
      </c>
      <c r="D12" s="48">
        <f>SUM(D9:D11)</f>
        <v>8894</v>
      </c>
      <c r="E12" s="48">
        <f>SUM(E9:E11)</f>
        <v>14869</v>
      </c>
      <c r="F12" s="48">
        <f>SUM(F9:F11)</f>
        <v>0</v>
      </c>
      <c r="G12" s="48">
        <f t="shared" si="0"/>
        <v>26130</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12108503.180000002</v>
      </c>
      <c r="D14" s="63">
        <f>'Area 1 Data'!D11+'Area 2 Data'!D11+'Area 3 Data'!D11+'Area 4 Data'!D11</f>
        <v>54094513.800000004</v>
      </c>
      <c r="E14" s="63">
        <f>'Area 1 Data'!E11+'Area 2 Data'!E11+'Area 3 Data'!E11+'Area 4 Data'!E11</f>
        <v>133837145.7</v>
      </c>
      <c r="F14" s="63">
        <f>'Area 1 Data'!F11+'Area 2 Data'!F11+'Area 3 Data'!F11+'Area 4 Data'!F11</f>
        <v>0</v>
      </c>
      <c r="G14" s="54">
        <f t="shared" ref="G14:G21" si="1">SUM(C14:F14)</f>
        <v>200040162.68000001</v>
      </c>
    </row>
    <row r="15" spans="1:8" ht="16" thickBot="1" x14ac:dyDescent="0.4">
      <c r="A15" s="15">
        <v>7</v>
      </c>
      <c r="B15" s="25" t="s">
        <v>31</v>
      </c>
      <c r="C15" s="63">
        <f>'Area 1 Data'!C12+'Area 2 Data'!C12+'Area 3 Data'!C12+'Area 4 Data'!C12</f>
        <v>12108503.180000002</v>
      </c>
      <c r="D15" s="63">
        <f>'Area 1 Data'!D12+'Area 2 Data'!D12+'Area 3 Data'!D12+'Area 4 Data'!D12</f>
        <v>54094513.800000004</v>
      </c>
      <c r="E15" s="63">
        <f>'Area 1 Data'!E12+'Area 2 Data'!E12+'Area 3 Data'!E12+'Area 4 Data'!E12</f>
        <v>133837145.7</v>
      </c>
      <c r="F15" s="63">
        <f>'Area 1 Data'!F12+'Area 2 Data'!F12+'Area 3 Data'!F12+'Area 4 Data'!F12</f>
        <v>0</v>
      </c>
      <c r="G15" s="54">
        <f t="shared" si="1"/>
        <v>200040162.68000001</v>
      </c>
    </row>
    <row r="16" spans="1:8" ht="16" thickBot="1" x14ac:dyDescent="0.4">
      <c r="A16" s="15">
        <v>8</v>
      </c>
      <c r="B16" s="25" t="s">
        <v>32</v>
      </c>
      <c r="C16" s="51">
        <v>11930750.220000001</v>
      </c>
      <c r="D16" s="51">
        <v>53664762.950000003</v>
      </c>
      <c r="E16" s="51">
        <v>119269689</v>
      </c>
      <c r="F16" s="51"/>
      <c r="G16" s="54">
        <f t="shared" si="1"/>
        <v>184865202.17000002</v>
      </c>
    </row>
    <row r="17" spans="1:7" ht="16" thickBot="1" x14ac:dyDescent="0.4">
      <c r="A17" s="15">
        <v>9</v>
      </c>
      <c r="B17" s="25" t="s">
        <v>33</v>
      </c>
      <c r="C17" s="51">
        <v>0</v>
      </c>
      <c r="D17" s="51">
        <v>4619034</v>
      </c>
      <c r="E17" s="51">
        <v>40381724</v>
      </c>
      <c r="F17" s="51"/>
      <c r="G17" s="54">
        <f t="shared" si="1"/>
        <v>45000758</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v>26924.001926557103</v>
      </c>
      <c r="D20" s="51">
        <v>107429.80300988426</v>
      </c>
      <c r="E20" s="51">
        <v>197080.86506355862</v>
      </c>
      <c r="F20" s="51"/>
      <c r="G20" s="54">
        <f t="shared" si="1"/>
        <v>331434.67</v>
      </c>
    </row>
    <row r="21" spans="1:7" ht="16" thickBot="1" x14ac:dyDescent="0.4">
      <c r="A21" s="1">
        <v>14</v>
      </c>
      <c r="B21" s="25" t="s">
        <v>37</v>
      </c>
      <c r="C21" s="54">
        <f>SUM(C16:C20)</f>
        <v>11957674.221926557</v>
      </c>
      <c r="D21" s="54">
        <f>SUM(D16:D20)</f>
        <v>58391226.753009886</v>
      </c>
      <c r="E21" s="54">
        <f>SUM(E16:E20)</f>
        <v>159848493.86506355</v>
      </c>
      <c r="F21" s="54">
        <f>SUM(F16:F20)</f>
        <v>0</v>
      </c>
      <c r="G21" s="54">
        <f t="shared" si="1"/>
        <v>230197394.83999997</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1181971.2034810132</v>
      </c>
      <c r="D23" s="68">
        <f>'Area 1 Data'!D16+'Area 2 Data'!D16+'Area 3 Data'!D16+'Area 4 Data'!D16</f>
        <v>4495629.9590778854</v>
      </c>
      <c r="E23" s="68">
        <f>'Area 1 Data'!E16+'Area 2 Data'!E16+'Area 3 Data'!E16+'Area 4 Data'!E16</f>
        <v>14215417.370700309</v>
      </c>
      <c r="F23" s="69">
        <v>0</v>
      </c>
      <c r="G23" s="54">
        <f>'Area 1 Data'!G16+'Area 2 Data'!G16+'Area 3 Data'!G16+'Area 4 Data'!G16</f>
        <v>19893018.533259206</v>
      </c>
    </row>
    <row r="24" spans="1:7" ht="16" thickBot="1" x14ac:dyDescent="0.4">
      <c r="A24" s="15">
        <v>16</v>
      </c>
      <c r="B24" s="25" t="s">
        <v>40</v>
      </c>
      <c r="C24" s="68">
        <f>'Area 1 Data'!C17+'Area 2 Data'!C17+'Area 3 Data'!C17+'Area 4 Data'!C17</f>
        <v>3922043.3182948604</v>
      </c>
      <c r="D24" s="68">
        <f>'Area 1 Data'!D17+'Area 2 Data'!D17+'Area 3 Data'!D17+'Area 4 Data'!D17</f>
        <v>16435816.029406801</v>
      </c>
      <c r="E24" s="68">
        <f>'Area 1 Data'!E17+'Area 2 Data'!E17+'Area 3 Data'!E17+'Area 4 Data'!E17</f>
        <v>46042541.288635314</v>
      </c>
      <c r="F24" s="65">
        <v>0</v>
      </c>
      <c r="G24" s="54">
        <f>'Area 1 Data'!G17+'Area 2 Data'!G17+'Area 3 Data'!G17+'Area 4 Data'!G17</f>
        <v>66400400.636336975</v>
      </c>
    </row>
    <row r="25" spans="1:7" ht="16" thickBot="1" x14ac:dyDescent="0.4">
      <c r="A25" s="15">
        <v>17</v>
      </c>
      <c r="B25" s="25" t="s">
        <v>41</v>
      </c>
      <c r="C25" s="68">
        <f>'Area 1 Data'!C18+'Area 2 Data'!C18+'Area 3 Data'!C18+'Area 4 Data'!C18</f>
        <v>934993.97570542071</v>
      </c>
      <c r="D25" s="68">
        <f>'Area 1 Data'!D18+'Area 2 Data'!D18+'Area 3 Data'!D18+'Area 4 Data'!D18</f>
        <v>4699813.8268534113</v>
      </c>
      <c r="E25" s="68">
        <f>'Area 1 Data'!E18+'Area 2 Data'!E18+'Area 3 Data'!E18+'Area 4 Data'!E18</f>
        <v>10382314.106711853</v>
      </c>
      <c r="F25" s="65">
        <v>0</v>
      </c>
      <c r="G25" s="54">
        <f>'Area 1 Data'!G18+'Area 2 Data'!G18+'Area 3 Data'!G18+'Area 4 Data'!G18</f>
        <v>16017121.909270683</v>
      </c>
    </row>
    <row r="26" spans="1:7" ht="16" thickBot="1" x14ac:dyDescent="0.4">
      <c r="A26" s="15">
        <v>18</v>
      </c>
      <c r="B26" s="25" t="s">
        <v>42</v>
      </c>
      <c r="C26" s="68">
        <f>'Area 1 Data'!C19+'Area 2 Data'!C19+'Area 3 Data'!C19+'Area 4 Data'!C19</f>
        <v>363863.9330596918</v>
      </c>
      <c r="D26" s="68">
        <f>'Area 1 Data'!D19+'Area 2 Data'!D19+'Area 3 Data'!D19+'Area 4 Data'!D19</f>
        <v>1278235.4252749786</v>
      </c>
      <c r="E26" s="68">
        <f>'Area 1 Data'!E19+'Area 2 Data'!E19+'Area 3 Data'!E19+'Area 4 Data'!E19</f>
        <v>2949254.0533915991</v>
      </c>
      <c r="F26" s="65">
        <v>0</v>
      </c>
      <c r="G26" s="54">
        <f>'Area 1 Data'!G19+'Area 2 Data'!G19+'Area 3 Data'!G19+'Area 4 Data'!G19</f>
        <v>4591353.4117262699</v>
      </c>
    </row>
    <row r="27" spans="1:7" ht="16" thickBot="1" x14ac:dyDescent="0.4">
      <c r="A27" s="15">
        <v>19</v>
      </c>
      <c r="B27" s="25" t="s">
        <v>43</v>
      </c>
      <c r="C27" s="68">
        <f>'Area 1 Data'!C20+'Area 2 Data'!C20+'Area 3 Data'!C20+'Area 4 Data'!C20</f>
        <v>20983.753112016915</v>
      </c>
      <c r="D27" s="68">
        <f>'Area 1 Data'!D20+'Area 2 Data'!D20+'Area 3 Data'!D20+'Area 4 Data'!D20</f>
        <v>1474.8512568326673</v>
      </c>
      <c r="E27" s="68">
        <f>'Area 1 Data'!E20+'Area 2 Data'!E20+'Area 3 Data'!E20+'Area 4 Data'!E20</f>
        <v>39377.814293084703</v>
      </c>
      <c r="F27" s="65">
        <v>0</v>
      </c>
      <c r="G27" s="54">
        <f>'Area 1 Data'!G20+'Area 2 Data'!G20+'Area 3 Data'!G20+'Area 4 Data'!G20</f>
        <v>61836.418661934287</v>
      </c>
    </row>
    <row r="28" spans="1:7" ht="16" thickBot="1" x14ac:dyDescent="0.4">
      <c r="A28" s="15">
        <v>20</v>
      </c>
      <c r="B28" s="25" t="s">
        <v>44</v>
      </c>
      <c r="C28" s="68">
        <f>'Area 1 Data'!C21+'Area 2 Data'!C21+'Area 3 Data'!C21+'Area 4 Data'!C21</f>
        <v>1953543.9859281471</v>
      </c>
      <c r="D28" s="68">
        <f>'Area 1 Data'!D21+'Area 2 Data'!D21+'Area 3 Data'!D21+'Area 4 Data'!D21</f>
        <v>9613331.7453907989</v>
      </c>
      <c r="E28" s="68">
        <f>'Area 1 Data'!E21+'Area 2 Data'!E21+'Area 3 Data'!E21+'Area 4 Data'!E21</f>
        <v>21534579.801526021</v>
      </c>
      <c r="F28" s="65">
        <v>0</v>
      </c>
      <c r="G28" s="54">
        <f>'Area 1 Data'!G21+'Area 2 Data'!G21+'Area 3 Data'!G21+'Area 4 Data'!G21</f>
        <v>33101455.532844968</v>
      </c>
    </row>
    <row r="29" spans="1:7" ht="16" thickBot="1" x14ac:dyDescent="0.4">
      <c r="A29" s="15">
        <v>21</v>
      </c>
      <c r="B29" s="25" t="s">
        <v>45</v>
      </c>
      <c r="C29" s="68">
        <f>'Area 1 Data'!C22+'Area 2 Data'!C22+'Area 3 Data'!C22+'Area 4 Data'!C22</f>
        <v>1453323.4619900165</v>
      </c>
      <c r="D29" s="68">
        <f>'Area 1 Data'!D22+'Area 2 Data'!D22+'Area 3 Data'!D22+'Area 4 Data'!D22</f>
        <v>7155266.0315099908</v>
      </c>
      <c r="E29" s="68">
        <f>'Area 1 Data'!E22+'Area 2 Data'!E22+'Area 3 Data'!E22+'Area 4 Data'!E22</f>
        <v>19072948.356500003</v>
      </c>
      <c r="F29" s="65">
        <v>0</v>
      </c>
      <c r="G29" s="54">
        <f>'Area 1 Data'!G22+'Area 2 Data'!G22+'Area 3 Data'!G22+'Area 4 Data'!G22</f>
        <v>27681537.850000009</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v>38174.978494511597</v>
      </c>
      <c r="D31" s="51">
        <v>156954.37108931327</v>
      </c>
      <c r="E31" s="51">
        <v>421339.65041617519</v>
      </c>
      <c r="F31" s="65">
        <v>0</v>
      </c>
      <c r="G31" s="54">
        <f t="shared" si="2"/>
        <v>616469</v>
      </c>
    </row>
    <row r="32" spans="1:7" ht="16" thickBot="1" x14ac:dyDescent="0.4">
      <c r="A32" s="15">
        <v>24</v>
      </c>
      <c r="B32" s="25" t="s">
        <v>48</v>
      </c>
      <c r="C32" s="51">
        <v>0</v>
      </c>
      <c r="D32" s="51">
        <v>126000</v>
      </c>
      <c r="E32" s="51">
        <v>28915649</v>
      </c>
      <c r="F32" s="51"/>
      <c r="G32" s="54">
        <f t="shared" si="2"/>
        <v>29041649</v>
      </c>
    </row>
    <row r="33" spans="1:7" ht="16" thickBot="1" x14ac:dyDescent="0.4">
      <c r="A33" s="15">
        <v>25</v>
      </c>
      <c r="B33" s="25" t="s">
        <v>77</v>
      </c>
      <c r="C33" s="54">
        <f>SUM(C23:C31)-C32</f>
        <v>9868898.6100656781</v>
      </c>
      <c r="D33" s="54">
        <f>SUM(D23:D31)-D32</f>
        <v>43710522.239860013</v>
      </c>
      <c r="E33" s="54">
        <f>SUM(E23:E31)-E32</f>
        <v>85742123.442174375</v>
      </c>
      <c r="F33" s="51"/>
      <c r="G33" s="54">
        <f t="shared" si="2"/>
        <v>139321544.29210007</v>
      </c>
    </row>
    <row r="34" spans="1:7" ht="16" thickBot="1" x14ac:dyDescent="0.4">
      <c r="A34" s="15">
        <v>26</v>
      </c>
      <c r="B34" s="25" t="s">
        <v>49</v>
      </c>
      <c r="C34" s="51">
        <v>205137.44353747962</v>
      </c>
      <c r="D34" s="51">
        <v>-1037669.6838427302</v>
      </c>
      <c r="E34" s="51">
        <v>-1114649.2181896754</v>
      </c>
      <c r="F34" s="51"/>
      <c r="G34" s="54">
        <f t="shared" si="2"/>
        <v>-1947181.4584949259</v>
      </c>
    </row>
    <row r="35" spans="1:7" ht="16" thickBot="1" x14ac:dyDescent="0.4">
      <c r="A35" s="15">
        <v>27</v>
      </c>
      <c r="B35" s="25" t="s">
        <v>50</v>
      </c>
      <c r="C35" s="51">
        <v>790926.82398694917</v>
      </c>
      <c r="D35" s="51">
        <v>3155887.1941704224</v>
      </c>
      <c r="E35" s="51">
        <v>5789501.2449496798</v>
      </c>
      <c r="F35" s="51"/>
      <c r="G35" s="54">
        <f t="shared" si="2"/>
        <v>9736315.2631070502</v>
      </c>
    </row>
    <row r="36" spans="1:7" ht="16" thickBot="1" x14ac:dyDescent="0.4">
      <c r="A36" s="15">
        <v>28</v>
      </c>
      <c r="B36" s="25" t="s">
        <v>51</v>
      </c>
      <c r="C36" s="51">
        <v>362992.24361249653</v>
      </c>
      <c r="D36" s="51">
        <v>1448379.9745534624</v>
      </c>
      <c r="E36" s="51">
        <v>2657065.0818340471</v>
      </c>
      <c r="F36" s="51"/>
      <c r="G36" s="54">
        <f t="shared" si="2"/>
        <v>4468437.3000000063</v>
      </c>
    </row>
    <row r="37" spans="1:7" ht="16" thickBot="1" x14ac:dyDescent="0.4">
      <c r="A37" s="15">
        <v>29</v>
      </c>
      <c r="B37" s="25" t="s">
        <v>52</v>
      </c>
      <c r="C37" s="51">
        <v>723612</v>
      </c>
      <c r="D37" s="51">
        <v>2887293</v>
      </c>
      <c r="E37" s="51">
        <v>5296763</v>
      </c>
      <c r="F37" s="51"/>
      <c r="G37" s="54">
        <f t="shared" si="2"/>
        <v>8907668</v>
      </c>
    </row>
    <row r="38" spans="1:7" ht="16" thickBot="1" x14ac:dyDescent="0.4">
      <c r="A38" s="15">
        <v>30</v>
      </c>
      <c r="B38" s="25" t="s">
        <v>53</v>
      </c>
      <c r="C38" s="51">
        <v>456116.93341076933</v>
      </c>
      <c r="D38" s="51">
        <v>1896875.4910051676</v>
      </c>
      <c r="E38" s="51">
        <v>813203.57558406319</v>
      </c>
      <c r="F38" s="51"/>
      <c r="G38" s="54">
        <f t="shared" si="2"/>
        <v>3166196</v>
      </c>
    </row>
    <row r="39" spans="1:7" ht="16" thickBot="1" x14ac:dyDescent="0.4">
      <c r="A39" s="15">
        <v>31</v>
      </c>
      <c r="B39" s="25" t="s">
        <v>54</v>
      </c>
      <c r="C39" s="51">
        <v>43668</v>
      </c>
      <c r="D39" s="51">
        <v>174243</v>
      </c>
      <c r="E39" s="51">
        <v>319649</v>
      </c>
      <c r="F39" s="51"/>
      <c r="G39" s="54">
        <f t="shared" si="2"/>
        <v>537560</v>
      </c>
    </row>
    <row r="40" spans="1:7" ht="16" thickBot="1" x14ac:dyDescent="0.4">
      <c r="A40" s="15">
        <v>32</v>
      </c>
      <c r="B40" s="25" t="s">
        <v>55</v>
      </c>
      <c r="C40" s="51">
        <v>123282</v>
      </c>
      <c r="D40" s="51">
        <v>491510</v>
      </c>
      <c r="E40" s="51">
        <v>901780</v>
      </c>
      <c r="F40" s="51"/>
      <c r="G40" s="54">
        <f t="shared" si="2"/>
        <v>1516572</v>
      </c>
    </row>
    <row r="41" spans="1:7" ht="16" thickBot="1" x14ac:dyDescent="0.4">
      <c r="A41" s="14">
        <v>33</v>
      </c>
      <c r="B41" s="25" t="s">
        <v>56</v>
      </c>
      <c r="C41" s="51">
        <v>172255</v>
      </c>
      <c r="D41" s="51">
        <v>687317</v>
      </c>
      <c r="E41" s="51">
        <v>1260889</v>
      </c>
      <c r="F41" s="51"/>
      <c r="G41" s="54">
        <f t="shared" si="2"/>
        <v>2120461</v>
      </c>
    </row>
    <row r="42" spans="1:7" ht="16" thickBot="1" x14ac:dyDescent="0.4">
      <c r="A42" s="15" t="s">
        <v>57</v>
      </c>
      <c r="B42" s="25" t="s">
        <v>58</v>
      </c>
      <c r="C42" s="51"/>
      <c r="D42" s="51"/>
      <c r="E42" s="51">
        <f>'[1]Pg 14'!$M$216</f>
        <v>3665040.5000000005</v>
      </c>
      <c r="F42" s="51"/>
      <c r="G42" s="54">
        <f t="shared" si="2"/>
        <v>3665040.5000000005</v>
      </c>
    </row>
    <row r="43" spans="1:7" ht="16" thickBot="1" x14ac:dyDescent="0.4">
      <c r="A43" s="15" t="s">
        <v>97</v>
      </c>
      <c r="B43" s="25" t="s">
        <v>98</v>
      </c>
      <c r="C43" s="51">
        <v>109636</v>
      </c>
      <c r="D43" s="51">
        <v>437460</v>
      </c>
      <c r="E43" s="51">
        <v>802524</v>
      </c>
      <c r="F43" s="51"/>
      <c r="G43" s="54">
        <f t="shared" si="2"/>
        <v>1349620</v>
      </c>
    </row>
    <row r="44" spans="1:7" ht="16" thickBot="1" x14ac:dyDescent="0.4">
      <c r="A44" s="15">
        <v>34</v>
      </c>
      <c r="B44" s="25" t="s">
        <v>59</v>
      </c>
      <c r="C44" s="51">
        <v>406</v>
      </c>
      <c r="D44" s="51">
        <v>1621</v>
      </c>
      <c r="E44" s="51">
        <v>2973</v>
      </c>
      <c r="F44" s="51"/>
      <c r="G44" s="54">
        <f t="shared" si="2"/>
        <v>5000</v>
      </c>
    </row>
    <row r="45" spans="1:7" ht="16" thickBot="1" x14ac:dyDescent="0.4">
      <c r="A45" s="15">
        <v>35</v>
      </c>
      <c r="B45" s="25" t="s">
        <v>60</v>
      </c>
      <c r="C45" s="51">
        <v>4078</v>
      </c>
      <c r="D45" s="51">
        <v>16272</v>
      </c>
      <c r="E45" s="51">
        <v>29850</v>
      </c>
      <c r="F45" s="51"/>
      <c r="G45" s="54">
        <f t="shared" si="2"/>
        <v>50200</v>
      </c>
    </row>
    <row r="46" spans="1:7" ht="16" thickBot="1" x14ac:dyDescent="0.4">
      <c r="A46" s="15">
        <v>36</v>
      </c>
      <c r="B46" s="25" t="s">
        <v>61</v>
      </c>
      <c r="C46" s="51">
        <v>1380914.6172554446</v>
      </c>
      <c r="D46" s="51">
        <v>5433083.7996824067</v>
      </c>
      <c r="E46" s="51">
        <v>12633669.533062151</v>
      </c>
      <c r="F46" s="51"/>
      <c r="G46" s="54">
        <f t="shared" si="2"/>
        <v>19447667.950000003</v>
      </c>
    </row>
    <row r="47" spans="1:7" ht="16" thickBot="1" x14ac:dyDescent="0.4">
      <c r="A47" s="15">
        <v>37</v>
      </c>
      <c r="B47" s="25" t="s">
        <v>62</v>
      </c>
      <c r="C47" s="54">
        <f>SUM(C35:C46)</f>
        <v>4167887.6182656595</v>
      </c>
      <c r="D47" s="54">
        <f>SUM(D35:D46)</f>
        <v>16629942.459411459</v>
      </c>
      <c r="E47" s="54">
        <f>SUM(E35:E46)</f>
        <v>34172907.935429946</v>
      </c>
      <c r="F47" s="54">
        <f>SUM(F35:F46)</f>
        <v>0</v>
      </c>
      <c r="G47" s="54">
        <f t="shared" si="2"/>
        <v>54970738.013107061</v>
      </c>
    </row>
    <row r="48" spans="1:7" ht="16" thickBot="1" x14ac:dyDescent="0.4">
      <c r="A48" s="1">
        <v>38</v>
      </c>
      <c r="B48" s="25" t="s">
        <v>63</v>
      </c>
      <c r="C48" s="54">
        <f>C21-C33-C34-C47</f>
        <v>-2284249.4499422605</v>
      </c>
      <c r="D48" s="54">
        <f>D21-D33-D34-D47</f>
        <v>-911568.26241885684</v>
      </c>
      <c r="E48" s="54">
        <f>E21-E33-E34-E47</f>
        <v>41048111.705648899</v>
      </c>
      <c r="F48" s="54">
        <f>F21-F33-F34-F47</f>
        <v>0</v>
      </c>
      <c r="G48" s="54">
        <f t="shared" si="2"/>
        <v>37852293.993287779</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383</v>
      </c>
      <c r="D50" s="57">
        <f>'Area 1 Data'!D24+'Area 2 Data'!D24+'Area 3 Data'!D24+'Area 4 Data'!D24</f>
        <v>1541</v>
      </c>
      <c r="E50" s="57">
        <f>'Area 1 Data'!E24+'Area 2 Data'!E24+'Area 3 Data'!E24+'Area 4 Data'!E24</f>
        <v>3618</v>
      </c>
      <c r="F50" s="70">
        <v>0</v>
      </c>
      <c r="G50" s="47">
        <f>'Area 1 Data'!G24+'Area 2 Data'!G24+'Area 3 Data'!G24+'Area 4 Data'!G24</f>
        <v>5542</v>
      </c>
    </row>
    <row r="51" spans="1:7" ht="16" thickBot="1" x14ac:dyDescent="0.4">
      <c r="A51" s="14">
        <v>40</v>
      </c>
      <c r="B51" s="25" t="s">
        <v>66</v>
      </c>
      <c r="C51" s="58">
        <f>'Area 1 Data'!C25+'Area 2 Data'!C25+'Area 3 Data'!C25+'Area 4 Data'!C25</f>
        <v>4988</v>
      </c>
      <c r="D51" s="58">
        <f>'Area 1 Data'!D25+'Area 2 Data'!D25+'Area 3 Data'!D25+'Area 4 Data'!D25</f>
        <v>20268</v>
      </c>
      <c r="E51" s="58">
        <f>'Area 1 Data'!E25+'Area 2 Data'!E25+'Area 3 Data'!E25+'Area 4 Data'!E25</f>
        <v>35264</v>
      </c>
      <c r="F51" s="71">
        <v>0</v>
      </c>
      <c r="G51" s="47">
        <f>'Area 1 Data'!G25+'Area 2 Data'!G25+'Area 3 Data'!G25+'Area 4 Data'!G25</f>
        <v>60520</v>
      </c>
    </row>
    <row r="52" spans="1:7" ht="16" thickBot="1" x14ac:dyDescent="0.4">
      <c r="A52" s="14">
        <v>41</v>
      </c>
      <c r="B52" s="25" t="s">
        <v>67</v>
      </c>
      <c r="C52" s="58">
        <f>'Area 1 Data'!C26+'Area 2 Data'!C26+'Area 3 Data'!C26+'Area 4 Data'!C26</f>
        <v>9224</v>
      </c>
      <c r="D52" s="58">
        <f>'Area 1 Data'!D26+'Area 2 Data'!D26+'Area 3 Data'!D26+'Area 4 Data'!D26</f>
        <v>37919</v>
      </c>
      <c r="E52" s="58">
        <f>'Area 1 Data'!E26+'Area 2 Data'!E26+'Area 3 Data'!E26+'Area 4 Data'!E26</f>
        <v>71794</v>
      </c>
      <c r="F52" s="71">
        <v>0</v>
      </c>
      <c r="G52" s="47">
        <f>'Area 1 Data'!G26+'Area 2 Data'!G26+'Area 3 Data'!G26+'Area 4 Data'!G26</f>
        <v>118937</v>
      </c>
    </row>
    <row r="53" spans="1:7" ht="16" thickBot="1" x14ac:dyDescent="0.4">
      <c r="A53" s="14">
        <v>42</v>
      </c>
      <c r="B53" s="25" t="s">
        <v>68</v>
      </c>
      <c r="C53" s="58">
        <f>'Area 1 Data'!C27+'Area 2 Data'!C27+'Area 3 Data'!C27+'Area 4 Data'!C27</f>
        <v>764</v>
      </c>
      <c r="D53" s="58">
        <f>'Area 1 Data'!D27+'Area 2 Data'!D27+'Area 3 Data'!D27+'Area 4 Data'!D27</f>
        <v>2378</v>
      </c>
      <c r="E53" s="58">
        <f>'Area 1 Data'!E27+'Area 2 Data'!E27+'Area 3 Data'!E27+'Area 4 Data'!E27</f>
        <v>4290</v>
      </c>
      <c r="F53" s="71">
        <v>0</v>
      </c>
      <c r="G53" s="47">
        <f>'Area 1 Data'!G27+'Area 2 Data'!G27+'Area 3 Data'!G27+'Area 4 Data'!G27</f>
        <v>7432</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27" sqref="C27:E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11457.065824150755</v>
      </c>
      <c r="D5" s="3">
        <v>61590.134699249327</v>
      </c>
      <c r="E5" s="3">
        <v>83156.896059577804</v>
      </c>
      <c r="F5" s="3"/>
      <c r="G5" s="47">
        <f>SUM(C5:F5)</f>
        <v>156204.09658297789</v>
      </c>
    </row>
    <row r="6" spans="1:7" ht="16" thickBot="1" x14ac:dyDescent="0.4">
      <c r="A6" s="15">
        <v>2</v>
      </c>
      <c r="B6" s="25" t="s">
        <v>19</v>
      </c>
      <c r="C6" s="4">
        <v>646</v>
      </c>
      <c r="D6" s="4">
        <v>3218</v>
      </c>
      <c r="E6" s="4">
        <v>4066</v>
      </c>
      <c r="F6" s="4"/>
      <c r="G6" s="48">
        <f>SUM(C6:F6)</f>
        <v>7930</v>
      </c>
    </row>
    <row r="7" spans="1:7" ht="16" thickBot="1" x14ac:dyDescent="0.4">
      <c r="A7" s="15">
        <v>3</v>
      </c>
      <c r="B7" s="25" t="s">
        <v>24</v>
      </c>
      <c r="C7" s="4">
        <v>481</v>
      </c>
      <c r="D7" s="4">
        <v>2256</v>
      </c>
      <c r="E7" s="4">
        <v>2857</v>
      </c>
      <c r="F7" s="4"/>
      <c r="G7" s="48">
        <f>SUM(C7:F7)</f>
        <v>5594</v>
      </c>
    </row>
    <row r="8" spans="1:7" ht="16" thickBot="1" x14ac:dyDescent="0.4">
      <c r="A8" s="15">
        <v>4</v>
      </c>
      <c r="B8" s="25" t="s">
        <v>25</v>
      </c>
      <c r="C8" s="4">
        <v>165</v>
      </c>
      <c r="D8" s="4">
        <v>967</v>
      </c>
      <c r="E8" s="4">
        <v>1214</v>
      </c>
      <c r="F8" s="4"/>
      <c r="G8" s="48">
        <f>SUM(C8:F8)</f>
        <v>2346</v>
      </c>
    </row>
    <row r="9" spans="1:7" ht="16" thickBot="1" x14ac:dyDescent="0.4">
      <c r="A9" s="15">
        <v>5</v>
      </c>
      <c r="B9" s="25" t="s">
        <v>26</v>
      </c>
      <c r="C9" s="4">
        <v>311</v>
      </c>
      <c r="D9" s="4">
        <v>1881</v>
      </c>
      <c r="E9" s="5">
        <v>2133</v>
      </c>
      <c r="F9" s="4"/>
      <c r="G9" s="48">
        <f>SUM(C9:F9)</f>
        <v>4325</v>
      </c>
    </row>
    <row r="10" spans="1:7" ht="16" thickBot="1" x14ac:dyDescent="0.4">
      <c r="A10" s="19"/>
      <c r="B10" s="19" t="s">
        <v>29</v>
      </c>
      <c r="C10" s="23"/>
      <c r="D10" s="23"/>
      <c r="E10" s="23"/>
      <c r="F10" s="23"/>
      <c r="G10" s="49"/>
    </row>
    <row r="11" spans="1:7" ht="16" thickBot="1" x14ac:dyDescent="0.4">
      <c r="A11" s="14">
        <v>6</v>
      </c>
      <c r="B11" s="25" t="s">
        <v>30</v>
      </c>
      <c r="C11" s="52">
        <v>4978063.4762848336</v>
      </c>
      <c r="D11" s="53">
        <v>28676235.233728517</v>
      </c>
      <c r="E11" s="53">
        <v>47605966.975918591</v>
      </c>
      <c r="F11" s="53"/>
      <c r="G11" s="54">
        <f>SUM(C11:F11)</f>
        <v>81260265.685931951</v>
      </c>
    </row>
    <row r="12" spans="1:7" ht="16" thickBot="1" x14ac:dyDescent="0.4">
      <c r="A12" s="15">
        <v>7</v>
      </c>
      <c r="B12" s="25" t="s">
        <v>31</v>
      </c>
      <c r="C12" s="51">
        <v>4978063.4762848336</v>
      </c>
      <c r="D12" s="51">
        <v>28676235.233728517</v>
      </c>
      <c r="E12" s="51">
        <v>47605966.975918591</v>
      </c>
      <c r="F12" s="51"/>
      <c r="G12" s="54">
        <f>SUM(C12:F12)</f>
        <v>81260265.685931951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617144.81269303733</v>
      </c>
      <c r="D16" s="53">
        <v>2019787.1159782596</v>
      </c>
      <c r="E16" s="53">
        <v>6092539.071286804</v>
      </c>
      <c r="F16" s="59">
        <v>0</v>
      </c>
      <c r="G16" s="54">
        <f t="shared" ref="G16:G22" si="0">SUM(C16:F16)</f>
        <v>8729470.9999581017</v>
      </c>
    </row>
    <row r="17" spans="1:7" ht="16" thickBot="1" x14ac:dyDescent="0.4">
      <c r="A17" s="15">
        <v>16</v>
      </c>
      <c r="B17" s="25" t="s">
        <v>40</v>
      </c>
      <c r="C17" s="51">
        <v>1676478.9907061888</v>
      </c>
      <c r="D17" s="51">
        <v>7195841.2935564071</v>
      </c>
      <c r="E17" s="51">
        <v>15076378.564950513</v>
      </c>
      <c r="F17" s="59">
        <v>0</v>
      </c>
      <c r="G17" s="54">
        <f t="shared" si="0"/>
        <v>23948698.849213108</v>
      </c>
    </row>
    <row r="18" spans="1:7" ht="16" thickBot="1" x14ac:dyDescent="0.4">
      <c r="A18" s="15">
        <v>17</v>
      </c>
      <c r="B18" s="25" t="s">
        <v>41</v>
      </c>
      <c r="C18" s="51">
        <v>486313.13117362675</v>
      </c>
      <c r="D18" s="51">
        <v>2903445.0866382746</v>
      </c>
      <c r="E18" s="51">
        <v>4595430.4096720386</v>
      </c>
      <c r="F18" s="59">
        <v>0</v>
      </c>
      <c r="G18" s="54">
        <f t="shared" si="0"/>
        <v>7985188.6274839398</v>
      </c>
    </row>
    <row r="19" spans="1:7" ht="16" thickBot="1" x14ac:dyDescent="0.4">
      <c r="A19" s="15">
        <v>18</v>
      </c>
      <c r="B19" s="25" t="s">
        <v>42</v>
      </c>
      <c r="C19" s="51">
        <v>189595.30851415897</v>
      </c>
      <c r="D19" s="51">
        <v>475045.68511714792</v>
      </c>
      <c r="E19" s="51">
        <v>882283.49559107365</v>
      </c>
      <c r="F19" s="59">
        <v>0</v>
      </c>
      <c r="G19" s="54">
        <f t="shared" si="0"/>
        <v>1546924.4892223806</v>
      </c>
    </row>
    <row r="20" spans="1:7" ht="16" thickBot="1" x14ac:dyDescent="0.4">
      <c r="A20" s="15">
        <v>19</v>
      </c>
      <c r="B20" s="25" t="s">
        <v>43</v>
      </c>
      <c r="C20" s="51">
        <v>20983.753112016915</v>
      </c>
      <c r="D20" s="51">
        <v>1119.8125569039257</v>
      </c>
      <c r="E20" s="51">
        <v>37832.278224676738</v>
      </c>
      <c r="F20" s="59">
        <v>0</v>
      </c>
      <c r="G20" s="54">
        <f t="shared" si="0"/>
        <v>59935.843893597579</v>
      </c>
    </row>
    <row r="21" spans="1:7" ht="16" thickBot="1" x14ac:dyDescent="0.4">
      <c r="A21" s="15">
        <v>20</v>
      </c>
      <c r="B21" s="25" t="s">
        <v>44</v>
      </c>
      <c r="C21" s="51">
        <v>822150.51826525212</v>
      </c>
      <c r="D21" s="51">
        <v>5458088.822544571</v>
      </c>
      <c r="E21" s="51">
        <v>9915217.063007148</v>
      </c>
      <c r="F21" s="59">
        <v>0</v>
      </c>
      <c r="G21" s="54">
        <f t="shared" si="0"/>
        <v>16195456.403816972</v>
      </c>
    </row>
    <row r="22" spans="1:7" ht="16" thickBot="1" x14ac:dyDescent="0.4">
      <c r="A22" s="15">
        <v>21</v>
      </c>
      <c r="B22" s="25" t="s">
        <v>45</v>
      </c>
      <c r="C22" s="51">
        <v>592566.64283731964</v>
      </c>
      <c r="D22" s="51">
        <v>4070909.7564439536</v>
      </c>
      <c r="E22" s="51">
        <v>8795589.4882734064</v>
      </c>
      <c r="F22" s="59">
        <v>0</v>
      </c>
      <c r="G22" s="54">
        <f t="shared" si="0"/>
        <v>13459065.887554679</v>
      </c>
    </row>
    <row r="23" spans="1:7" ht="16" thickBot="1" x14ac:dyDescent="0.4">
      <c r="A23" s="19"/>
      <c r="B23" s="19" t="s">
        <v>64</v>
      </c>
      <c r="C23" s="23"/>
      <c r="D23" s="23"/>
      <c r="E23" s="23"/>
      <c r="F23" s="23"/>
      <c r="G23" s="50"/>
    </row>
    <row r="24" spans="1:7" ht="16" thickBot="1" x14ac:dyDescent="0.4">
      <c r="A24" s="14">
        <v>39</v>
      </c>
      <c r="B24" s="25" t="s">
        <v>65</v>
      </c>
      <c r="C24" s="6">
        <v>191</v>
      </c>
      <c r="D24" s="6">
        <v>774</v>
      </c>
      <c r="E24" s="6">
        <v>1498</v>
      </c>
      <c r="F24" s="60">
        <v>0</v>
      </c>
      <c r="G24" s="47">
        <f>SUM(C24:F24)</f>
        <v>2463</v>
      </c>
    </row>
    <row r="25" spans="1:7" ht="16" thickBot="1" x14ac:dyDescent="0.4">
      <c r="A25" s="14">
        <v>40</v>
      </c>
      <c r="B25" s="25" t="s">
        <v>66</v>
      </c>
      <c r="C25" s="4">
        <v>2264</v>
      </c>
      <c r="D25" s="4">
        <v>11948</v>
      </c>
      <c r="E25" s="4">
        <v>14767</v>
      </c>
      <c r="F25" s="60">
        <v>0</v>
      </c>
      <c r="G25" s="47">
        <f>SUM(C25:F25)</f>
        <v>28979</v>
      </c>
    </row>
    <row r="26" spans="1:7" ht="16" thickBot="1" x14ac:dyDescent="0.4">
      <c r="A26" s="14">
        <v>41</v>
      </c>
      <c r="B26" s="25" t="s">
        <v>67</v>
      </c>
      <c r="C26" s="4">
        <v>4373</v>
      </c>
      <c r="D26" s="4">
        <v>23563</v>
      </c>
      <c r="E26" s="4">
        <v>34880</v>
      </c>
      <c r="F26" s="60">
        <v>0</v>
      </c>
      <c r="G26" s="47">
        <f>SUM(C26:F26)</f>
        <v>62816</v>
      </c>
    </row>
    <row r="27" spans="1:7" ht="16" thickBot="1" x14ac:dyDescent="0.4">
      <c r="A27" s="14">
        <v>42</v>
      </c>
      <c r="B27" s="25" t="s">
        <v>68</v>
      </c>
      <c r="C27" s="4">
        <v>301</v>
      </c>
      <c r="D27" s="4">
        <v>1090</v>
      </c>
      <c r="E27" s="4">
        <v>1879</v>
      </c>
      <c r="F27" s="60">
        <v>0</v>
      </c>
      <c r="G27" s="47">
        <f>SUM(C27:F27)</f>
        <v>3270</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7" sqref="C27:E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2480.9725480713255</v>
      </c>
      <c r="D5" s="3">
        <v>19518.305106250456</v>
      </c>
      <c r="E5" s="3">
        <v>37148.862966893292</v>
      </c>
      <c r="F5" s="3"/>
      <c r="G5" s="47">
        <f>SUM(C5:F5)</f>
        <v>59148.140621215076</v>
      </c>
    </row>
    <row r="6" spans="1:7" ht="16" thickBot="1" x14ac:dyDescent="0.4">
      <c r="A6" s="15">
        <v>2</v>
      </c>
      <c r="B6" s="25" t="s">
        <v>19</v>
      </c>
      <c r="C6" s="4">
        <v>215</v>
      </c>
      <c r="D6" s="4">
        <v>978</v>
      </c>
      <c r="E6" s="4">
        <v>1836</v>
      </c>
      <c r="F6" s="4"/>
      <c r="G6" s="48">
        <f>SUM(C6:F6)</f>
        <v>3029</v>
      </c>
    </row>
    <row r="7" spans="1:7" ht="16" thickBot="1" x14ac:dyDescent="0.4">
      <c r="A7" s="15">
        <v>3</v>
      </c>
      <c r="B7" s="25" t="s">
        <v>24</v>
      </c>
      <c r="C7" s="4">
        <v>155</v>
      </c>
      <c r="D7" s="4">
        <v>689</v>
      </c>
      <c r="E7" s="4">
        <v>1246</v>
      </c>
      <c r="F7" s="4"/>
      <c r="G7" s="48">
        <f>SUM(C7:F7)</f>
        <v>2090</v>
      </c>
    </row>
    <row r="8" spans="1:7" ht="16" thickBot="1" x14ac:dyDescent="0.4">
      <c r="A8" s="15">
        <v>4</v>
      </c>
      <c r="B8" s="25" t="s">
        <v>25</v>
      </c>
      <c r="C8" s="4">
        <v>60</v>
      </c>
      <c r="D8" s="4">
        <v>290</v>
      </c>
      <c r="E8" s="4">
        <v>592</v>
      </c>
      <c r="F8" s="4"/>
      <c r="G8" s="48">
        <f>SUM(C8:F8)</f>
        <v>942</v>
      </c>
    </row>
    <row r="9" spans="1:7" ht="16" thickBot="1" x14ac:dyDescent="0.4">
      <c r="A9" s="15">
        <v>5</v>
      </c>
      <c r="B9" s="25" t="s">
        <v>26</v>
      </c>
      <c r="C9" s="4">
        <v>129</v>
      </c>
      <c r="D9" s="4">
        <v>585</v>
      </c>
      <c r="E9" s="5">
        <v>945</v>
      </c>
      <c r="F9" s="4"/>
      <c r="G9" s="48">
        <f>SUM(C9:F9)</f>
        <v>1659</v>
      </c>
    </row>
    <row r="10" spans="1:7" ht="16" thickBot="1" x14ac:dyDescent="0.4">
      <c r="A10" s="19"/>
      <c r="B10" s="19" t="s">
        <v>29</v>
      </c>
      <c r="C10" s="23"/>
      <c r="D10" s="23"/>
      <c r="E10" s="23"/>
      <c r="F10" s="23"/>
      <c r="G10" s="49"/>
    </row>
    <row r="11" spans="1:7" ht="16" thickBot="1" x14ac:dyDescent="0.4">
      <c r="A11" s="14">
        <v>6</v>
      </c>
      <c r="B11" s="25" t="s">
        <v>30</v>
      </c>
      <c r="C11" s="52">
        <v>954415.59508015215</v>
      </c>
      <c r="D11" s="53">
        <v>9850838.1543922015</v>
      </c>
      <c r="E11" s="53">
        <v>24277962.533309657</v>
      </c>
      <c r="F11" s="53"/>
      <c r="G11" s="54">
        <f>SUM(C11:F11)</f>
        <v>35083216.282782011</v>
      </c>
    </row>
    <row r="12" spans="1:7" ht="16" thickBot="1" x14ac:dyDescent="0.4">
      <c r="A12" s="15">
        <v>7</v>
      </c>
      <c r="B12" s="25" t="s">
        <v>31</v>
      </c>
      <c r="C12" s="51">
        <v>954415.59508015215</v>
      </c>
      <c r="D12" s="51">
        <v>9850838.1543922015</v>
      </c>
      <c r="E12" s="51">
        <v>24277962.533309657</v>
      </c>
      <c r="F12" s="51"/>
      <c r="G12" s="54">
        <f>SUM(C12:F12)</f>
        <v>35083216.282782011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198413.80679703306</v>
      </c>
      <c r="D16" s="53">
        <v>969893.53451969824</v>
      </c>
      <c r="E16" s="53">
        <v>1995735.8542274123</v>
      </c>
      <c r="F16" s="59">
        <v>0</v>
      </c>
      <c r="G16" s="54">
        <f t="shared" ref="G16:G22" si="0">SUM(C16:F16)</f>
        <v>3164043.1955441432</v>
      </c>
    </row>
    <row r="17" spans="1:7" ht="16" thickBot="1" x14ac:dyDescent="0.4">
      <c r="A17" s="15">
        <v>16</v>
      </c>
      <c r="B17" s="25" t="s">
        <v>40</v>
      </c>
      <c r="C17" s="51">
        <v>284533.23088978254</v>
      </c>
      <c r="D17" s="51">
        <v>3368739.2698709606</v>
      </c>
      <c r="E17" s="51">
        <v>8419347.0508596823</v>
      </c>
      <c r="F17" s="59">
        <v>0</v>
      </c>
      <c r="G17" s="54">
        <f t="shared" si="0"/>
        <v>12072619.551620426</v>
      </c>
    </row>
    <row r="18" spans="1:7" ht="16" thickBot="1" x14ac:dyDescent="0.4">
      <c r="A18" s="15">
        <v>17</v>
      </c>
      <c r="B18" s="25" t="s">
        <v>41</v>
      </c>
      <c r="C18" s="51">
        <v>57817.462261258675</v>
      </c>
      <c r="D18" s="51">
        <v>750500.18576456304</v>
      </c>
      <c r="E18" s="51">
        <v>1618508.0704319852</v>
      </c>
      <c r="F18" s="59">
        <v>0</v>
      </c>
      <c r="G18" s="54">
        <f t="shared" si="0"/>
        <v>2426825.7184578069</v>
      </c>
    </row>
    <row r="19" spans="1:7" ht="16" thickBot="1" x14ac:dyDescent="0.4">
      <c r="A19" s="15">
        <v>18</v>
      </c>
      <c r="B19" s="25" t="s">
        <v>42</v>
      </c>
      <c r="C19" s="51">
        <v>16338.389485012802</v>
      </c>
      <c r="D19" s="51">
        <v>262885.63021415053</v>
      </c>
      <c r="E19" s="51">
        <v>514088.0245077174</v>
      </c>
      <c r="F19" s="59">
        <v>0</v>
      </c>
      <c r="G19" s="54">
        <f t="shared" si="0"/>
        <v>793312.04420688073</v>
      </c>
    </row>
    <row r="20" spans="1:7" ht="16" thickBot="1" x14ac:dyDescent="0.4">
      <c r="A20" s="15">
        <v>19</v>
      </c>
      <c r="B20" s="25" t="s">
        <v>43</v>
      </c>
      <c r="C20" s="51">
        <v>0</v>
      </c>
      <c r="D20" s="51">
        <v>355.03869992874149</v>
      </c>
      <c r="E20" s="51">
        <v>0</v>
      </c>
      <c r="F20" s="59">
        <v>0</v>
      </c>
      <c r="G20" s="54">
        <f t="shared" si="0"/>
        <v>355.03869992874149</v>
      </c>
    </row>
    <row r="21" spans="1:7" ht="16" thickBot="1" x14ac:dyDescent="0.4">
      <c r="A21" s="15">
        <v>20</v>
      </c>
      <c r="B21" s="25" t="s">
        <v>44</v>
      </c>
      <c r="C21" s="51">
        <v>123197.21442658236</v>
      </c>
      <c r="D21" s="51">
        <v>1508856.6875328119</v>
      </c>
      <c r="E21" s="51">
        <v>3925304.7016886002</v>
      </c>
      <c r="F21" s="59">
        <v>0</v>
      </c>
      <c r="G21" s="54">
        <f t="shared" si="0"/>
        <v>5557358.6036479948</v>
      </c>
    </row>
    <row r="22" spans="1:7" ht="16" thickBot="1" x14ac:dyDescent="0.4">
      <c r="A22" s="15">
        <v>21</v>
      </c>
      <c r="B22" s="25" t="s">
        <v>45</v>
      </c>
      <c r="C22" s="51">
        <v>138728.94895448195</v>
      </c>
      <c r="D22" s="51">
        <v>946159.36015651061</v>
      </c>
      <c r="E22" s="51">
        <v>2706170.1239107177</v>
      </c>
      <c r="F22" s="59">
        <v>0</v>
      </c>
      <c r="G22" s="54">
        <f t="shared" si="0"/>
        <v>3791058.4330217103</v>
      </c>
    </row>
    <row r="23" spans="1:7" ht="16" thickBot="1" x14ac:dyDescent="0.4">
      <c r="A23" s="19"/>
      <c r="B23" s="19" t="s">
        <v>64</v>
      </c>
      <c r="C23" s="23"/>
      <c r="D23" s="23"/>
      <c r="E23" s="23"/>
      <c r="F23" s="23"/>
      <c r="G23" s="50"/>
    </row>
    <row r="24" spans="1:7" ht="16" thickBot="1" x14ac:dyDescent="0.4">
      <c r="A24" s="14">
        <v>39</v>
      </c>
      <c r="B24" s="25" t="s">
        <v>65</v>
      </c>
      <c r="C24" s="6">
        <v>55</v>
      </c>
      <c r="D24" s="6">
        <v>261</v>
      </c>
      <c r="E24" s="6">
        <v>586</v>
      </c>
      <c r="F24" s="60">
        <v>0</v>
      </c>
      <c r="G24" s="47">
        <f>SUM(C24:F24)</f>
        <v>902</v>
      </c>
    </row>
    <row r="25" spans="1:7" ht="16" thickBot="1" x14ac:dyDescent="0.4">
      <c r="A25" s="14">
        <v>40</v>
      </c>
      <c r="B25" s="25" t="s">
        <v>66</v>
      </c>
      <c r="C25" s="4">
        <v>385</v>
      </c>
      <c r="D25" s="4">
        <v>2999</v>
      </c>
      <c r="E25" s="4">
        <v>5555</v>
      </c>
      <c r="F25" s="60">
        <v>0</v>
      </c>
      <c r="G25" s="47">
        <f>SUM(C25:F25)</f>
        <v>8939</v>
      </c>
    </row>
    <row r="26" spans="1:7" ht="16" thickBot="1" x14ac:dyDescent="0.4">
      <c r="A26" s="14">
        <v>41</v>
      </c>
      <c r="B26" s="25" t="s">
        <v>67</v>
      </c>
      <c r="C26" s="4">
        <v>852</v>
      </c>
      <c r="D26" s="4">
        <v>5883</v>
      </c>
      <c r="E26" s="4">
        <v>11626</v>
      </c>
      <c r="F26" s="60">
        <v>0</v>
      </c>
      <c r="G26" s="47">
        <f>SUM(C26:F26)</f>
        <v>18361</v>
      </c>
    </row>
    <row r="27" spans="1:7" ht="16" thickBot="1" x14ac:dyDescent="0.4">
      <c r="A27" s="14">
        <v>42</v>
      </c>
      <c r="B27" s="25" t="s">
        <v>68</v>
      </c>
      <c r="C27" s="4">
        <v>69</v>
      </c>
      <c r="D27" s="4">
        <v>537</v>
      </c>
      <c r="E27" s="4">
        <v>69</v>
      </c>
      <c r="F27" s="60">
        <v>0</v>
      </c>
      <c r="G27" s="47">
        <f>SUM(C27:F27)</f>
        <v>675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7" sqref="C27:E27"/>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10499.735342288228</v>
      </c>
      <c r="D5" s="3">
        <v>25373.682306135979</v>
      </c>
      <c r="E5" s="3">
        <v>54764.635641634275</v>
      </c>
      <c r="F5" s="3"/>
      <c r="G5" s="47">
        <f>SUM(C5:F5)</f>
        <v>90638.05329005848</v>
      </c>
    </row>
    <row r="6" spans="1:7" ht="16" thickBot="1" x14ac:dyDescent="0.4">
      <c r="A6" s="15">
        <v>2</v>
      </c>
      <c r="B6" s="25" t="s">
        <v>19</v>
      </c>
      <c r="C6" s="4">
        <v>474</v>
      </c>
      <c r="D6" s="4">
        <v>1336</v>
      </c>
      <c r="E6" s="4">
        <v>2707</v>
      </c>
      <c r="F6" s="4"/>
      <c r="G6" s="48">
        <f>SUM(C6:F6)</f>
        <v>4517</v>
      </c>
    </row>
    <row r="7" spans="1:7" ht="16" thickBot="1" x14ac:dyDescent="0.4">
      <c r="A7" s="15">
        <v>3</v>
      </c>
      <c r="B7" s="25" t="s">
        <v>24</v>
      </c>
      <c r="C7" s="4">
        <v>296</v>
      </c>
      <c r="D7" s="4">
        <v>994</v>
      </c>
      <c r="E7" s="4">
        <v>1899</v>
      </c>
      <c r="F7" s="4"/>
      <c r="G7" s="48">
        <f>SUM(C7:F7)</f>
        <v>3189</v>
      </c>
    </row>
    <row r="8" spans="1:7" ht="16" thickBot="1" x14ac:dyDescent="0.4">
      <c r="A8" s="15">
        <v>4</v>
      </c>
      <c r="B8" s="25" t="s">
        <v>25</v>
      </c>
      <c r="C8" s="4">
        <v>177</v>
      </c>
      <c r="D8" s="4">
        <v>344</v>
      </c>
      <c r="E8" s="4">
        <v>811</v>
      </c>
      <c r="F8" s="4"/>
      <c r="G8" s="48">
        <f>SUM(C8:F8)</f>
        <v>1332</v>
      </c>
    </row>
    <row r="9" spans="1:7" ht="16" thickBot="1" x14ac:dyDescent="0.4">
      <c r="A9" s="15">
        <v>5</v>
      </c>
      <c r="B9" s="25" t="s">
        <v>26</v>
      </c>
      <c r="C9" s="4">
        <v>363</v>
      </c>
      <c r="D9" s="4">
        <v>645</v>
      </c>
      <c r="E9" s="5">
        <v>1285</v>
      </c>
      <c r="F9" s="4"/>
      <c r="G9" s="48">
        <f>SUM(C9:F9)</f>
        <v>2293</v>
      </c>
    </row>
    <row r="10" spans="1:7" ht="16" thickBot="1" x14ac:dyDescent="0.4">
      <c r="A10" s="19"/>
      <c r="B10" s="19" t="s">
        <v>29</v>
      </c>
      <c r="C10" s="23"/>
      <c r="D10" s="23"/>
      <c r="E10" s="23"/>
      <c r="F10" s="23"/>
      <c r="G10" s="49"/>
    </row>
    <row r="11" spans="1:7" ht="16" thickBot="1" x14ac:dyDescent="0.4">
      <c r="A11" s="14">
        <v>6</v>
      </c>
      <c r="B11" s="25" t="s">
        <v>30</v>
      </c>
      <c r="C11" s="52">
        <v>4639484.3320080228</v>
      </c>
      <c r="D11" s="53">
        <v>13444239.94376478</v>
      </c>
      <c r="E11" s="53">
        <v>39115775.176794372</v>
      </c>
      <c r="F11" s="53"/>
      <c r="G11" s="54">
        <f>SUM(C11:F11)</f>
        <v>57199499.452567175</v>
      </c>
    </row>
    <row r="12" spans="1:7" ht="16" thickBot="1" x14ac:dyDescent="0.4">
      <c r="A12" s="15">
        <v>7</v>
      </c>
      <c r="B12" s="25" t="s">
        <v>31</v>
      </c>
      <c r="C12" s="51">
        <v>4639484.3320080228</v>
      </c>
      <c r="D12" s="51">
        <v>13444239.94376478</v>
      </c>
      <c r="E12" s="51">
        <v>39115775.176794372</v>
      </c>
      <c r="F12" s="51"/>
      <c r="G12" s="54">
        <f>SUM(C12:F12)</f>
        <v>57199499.452567175</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340183.33937862376</v>
      </c>
      <c r="D16" s="53">
        <v>1386736.4926449785</v>
      </c>
      <c r="E16" s="53">
        <v>4029768.9788395045</v>
      </c>
      <c r="F16" s="59">
        <v>0</v>
      </c>
      <c r="G16" s="54">
        <f t="shared" ref="G16:G22" si="0">SUM(C16:F16)</f>
        <v>5756688.8108631065</v>
      </c>
    </row>
    <row r="17" spans="1:7" ht="16" thickBot="1" x14ac:dyDescent="0.4">
      <c r="A17" s="15">
        <v>16</v>
      </c>
      <c r="B17" s="25" t="s">
        <v>40</v>
      </c>
      <c r="C17" s="51">
        <v>1501909.8604662791</v>
      </c>
      <c r="D17" s="51">
        <v>5343437.2058821386</v>
      </c>
      <c r="E17" s="51">
        <v>14129534.531860128</v>
      </c>
      <c r="F17" s="59">
        <v>0</v>
      </c>
      <c r="G17" s="54">
        <f t="shared" si="0"/>
        <v>20974881.598208547</v>
      </c>
    </row>
    <row r="18" spans="1:7" ht="16" thickBot="1" x14ac:dyDescent="0.4">
      <c r="A18" s="15">
        <v>17</v>
      </c>
      <c r="B18" s="25" t="s">
        <v>41</v>
      </c>
      <c r="C18" s="51">
        <v>309407.81538966991</v>
      </c>
      <c r="D18" s="51">
        <v>937497.92938166449</v>
      </c>
      <c r="E18" s="51">
        <v>2890565.5024222224</v>
      </c>
      <c r="F18" s="59">
        <v>0</v>
      </c>
      <c r="G18" s="54">
        <f t="shared" si="0"/>
        <v>4137471.2471935567</v>
      </c>
    </row>
    <row r="19" spans="1:7" ht="16" thickBot="1" x14ac:dyDescent="0.4">
      <c r="A19" s="15">
        <v>18</v>
      </c>
      <c r="B19" s="25" t="s">
        <v>42</v>
      </c>
      <c r="C19" s="51">
        <v>109759.86802032414</v>
      </c>
      <c r="D19" s="51">
        <v>434660.83180906822</v>
      </c>
      <c r="E19" s="51">
        <v>1170046.0842102682</v>
      </c>
      <c r="F19" s="59">
        <v>0</v>
      </c>
      <c r="G19" s="54">
        <f t="shared" si="0"/>
        <v>1714466.7840396606</v>
      </c>
    </row>
    <row r="20" spans="1:7" ht="16" thickBot="1" x14ac:dyDescent="0.4">
      <c r="A20" s="15">
        <v>19</v>
      </c>
      <c r="B20" s="25" t="s">
        <v>43</v>
      </c>
      <c r="C20" s="51">
        <v>0</v>
      </c>
      <c r="D20" s="51">
        <v>0</v>
      </c>
      <c r="E20" s="51">
        <v>1545.5360684079644</v>
      </c>
      <c r="F20" s="59">
        <v>0</v>
      </c>
      <c r="G20" s="54">
        <f t="shared" si="0"/>
        <v>1545.5360684079644</v>
      </c>
    </row>
    <row r="21" spans="1:7" ht="16" thickBot="1" x14ac:dyDescent="0.4">
      <c r="A21" s="15">
        <v>20</v>
      </c>
      <c r="B21" s="25" t="s">
        <v>44</v>
      </c>
      <c r="C21" s="51">
        <v>802812.95524620952</v>
      </c>
      <c r="D21" s="51">
        <v>2460259.8798512593</v>
      </c>
      <c r="E21" s="51">
        <v>5204476.0819411101</v>
      </c>
      <c r="F21" s="59">
        <v>0</v>
      </c>
      <c r="G21" s="54">
        <f t="shared" si="0"/>
        <v>8467548.9170385785</v>
      </c>
    </row>
    <row r="22" spans="1:7" ht="16" thickBot="1" x14ac:dyDescent="0.4">
      <c r="A22" s="15">
        <v>21</v>
      </c>
      <c r="B22" s="25" t="s">
        <v>45</v>
      </c>
      <c r="C22" s="51">
        <v>616856.87206534029</v>
      </c>
      <c r="D22" s="51">
        <v>1715667.5558345574</v>
      </c>
      <c r="E22" s="51">
        <v>5086121.3080572691</v>
      </c>
      <c r="F22" s="59">
        <v>0</v>
      </c>
      <c r="G22" s="54">
        <f t="shared" si="0"/>
        <v>7418645.7359571662</v>
      </c>
    </row>
    <row r="23" spans="1:7" ht="16" thickBot="1" x14ac:dyDescent="0.4">
      <c r="A23" s="19"/>
      <c r="B23" s="19" t="s">
        <v>64</v>
      </c>
      <c r="C23" s="23"/>
      <c r="D23" s="23"/>
      <c r="E23" s="23"/>
      <c r="F23" s="23"/>
      <c r="G23" s="50"/>
    </row>
    <row r="24" spans="1:7" ht="16" thickBot="1" x14ac:dyDescent="0.4">
      <c r="A24" s="14">
        <v>39</v>
      </c>
      <c r="B24" s="25" t="s">
        <v>65</v>
      </c>
      <c r="C24" s="6">
        <v>126</v>
      </c>
      <c r="D24" s="6">
        <v>447</v>
      </c>
      <c r="E24" s="6">
        <v>1034</v>
      </c>
      <c r="F24" s="60">
        <v>0</v>
      </c>
      <c r="G24" s="47">
        <f>SUM(C24:F24)</f>
        <v>1607</v>
      </c>
    </row>
    <row r="25" spans="1:7" ht="16" thickBot="1" x14ac:dyDescent="0.4">
      <c r="A25" s="14">
        <v>40</v>
      </c>
      <c r="B25" s="25" t="s">
        <v>66</v>
      </c>
      <c r="C25" s="4">
        <v>1982</v>
      </c>
      <c r="D25" s="4">
        <v>4662</v>
      </c>
      <c r="E25" s="4">
        <v>11295</v>
      </c>
      <c r="F25" s="60">
        <v>0</v>
      </c>
      <c r="G25" s="47">
        <f>SUM(C25:F25)</f>
        <v>17939</v>
      </c>
    </row>
    <row r="26" spans="1:7" ht="16" thickBot="1" x14ac:dyDescent="0.4">
      <c r="A26" s="14">
        <v>41</v>
      </c>
      <c r="B26" s="25" t="s">
        <v>67</v>
      </c>
      <c r="C26" s="4">
        <v>3206</v>
      </c>
      <c r="D26" s="4">
        <v>7642</v>
      </c>
      <c r="E26" s="4">
        <v>17423</v>
      </c>
      <c r="F26" s="60">
        <v>0</v>
      </c>
      <c r="G26" s="47">
        <f>SUM(C26:F26)</f>
        <v>28271</v>
      </c>
    </row>
    <row r="27" spans="1:7" ht="16" thickBot="1" x14ac:dyDescent="0.4">
      <c r="A27" s="14">
        <v>42</v>
      </c>
      <c r="B27" s="25" t="s">
        <v>68</v>
      </c>
      <c r="C27" s="4">
        <v>291</v>
      </c>
      <c r="D27" s="4">
        <v>652</v>
      </c>
      <c r="E27" s="4">
        <v>1478</v>
      </c>
      <c r="F27" s="60">
        <v>0</v>
      </c>
      <c r="G27" s="47">
        <f>SUM(C27:F27)</f>
        <v>2421</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27" sqref="C27:E27"/>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6" t="s">
        <v>69</v>
      </c>
      <c r="D2" s="117"/>
      <c r="E2" s="117"/>
      <c r="F2" s="117"/>
      <c r="G2" s="118"/>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2971.2262854896885</v>
      </c>
      <c r="D5" s="3">
        <v>2882.8778883642344</v>
      </c>
      <c r="E5" s="3">
        <v>25560.605331894632</v>
      </c>
      <c r="F5" s="3"/>
      <c r="G5" s="47">
        <f>SUM(C5:F5)</f>
        <v>31414.709505748557</v>
      </c>
    </row>
    <row r="6" spans="1:7" ht="16" thickBot="1" x14ac:dyDescent="0.4">
      <c r="A6" s="15">
        <v>2</v>
      </c>
      <c r="B6" s="25" t="s">
        <v>19</v>
      </c>
      <c r="C6" s="4">
        <v>190</v>
      </c>
      <c r="D6" s="4">
        <v>160</v>
      </c>
      <c r="E6" s="4">
        <v>1277</v>
      </c>
      <c r="F6" s="4"/>
      <c r="G6" s="48">
        <f>SUM(C6:F6)</f>
        <v>1627</v>
      </c>
    </row>
    <row r="7" spans="1:7" ht="16" thickBot="1" x14ac:dyDescent="0.4">
      <c r="A7" s="15">
        <v>3</v>
      </c>
      <c r="B7" s="25" t="s">
        <v>24</v>
      </c>
      <c r="C7" s="4">
        <v>169</v>
      </c>
      <c r="D7" s="4">
        <v>112</v>
      </c>
      <c r="E7" s="4">
        <v>900</v>
      </c>
      <c r="F7" s="4"/>
      <c r="G7" s="48">
        <f>SUM(C7:F7)</f>
        <v>1181</v>
      </c>
    </row>
    <row r="8" spans="1:7" ht="16" thickBot="1" x14ac:dyDescent="0.4">
      <c r="A8" s="15">
        <v>4</v>
      </c>
      <c r="B8" s="25" t="s">
        <v>25</v>
      </c>
      <c r="C8" s="4">
        <v>21</v>
      </c>
      <c r="D8" s="4">
        <v>48</v>
      </c>
      <c r="E8" s="4">
        <v>379</v>
      </c>
      <c r="F8" s="4"/>
      <c r="G8" s="48">
        <f>SUM(C8:F8)</f>
        <v>448</v>
      </c>
    </row>
    <row r="9" spans="1:7" ht="16" thickBot="1" x14ac:dyDescent="0.4">
      <c r="A9" s="15">
        <v>5</v>
      </c>
      <c r="B9" s="25" t="s">
        <v>26</v>
      </c>
      <c r="C9" s="4">
        <v>40</v>
      </c>
      <c r="D9" s="4">
        <v>83</v>
      </c>
      <c r="E9" s="5">
        <v>608</v>
      </c>
      <c r="F9" s="4"/>
      <c r="G9" s="48">
        <f>SUM(C9:F9)</f>
        <v>731</v>
      </c>
    </row>
    <row r="10" spans="1:7" ht="16" thickBot="1" x14ac:dyDescent="0.4">
      <c r="A10" s="19"/>
      <c r="B10" s="19" t="s">
        <v>29</v>
      </c>
      <c r="C10" s="23"/>
      <c r="D10" s="23"/>
      <c r="E10" s="23"/>
      <c r="F10" s="23"/>
      <c r="G10" s="49"/>
    </row>
    <row r="11" spans="1:7" ht="16" thickBot="1" x14ac:dyDescent="0.4">
      <c r="A11" s="14">
        <v>6</v>
      </c>
      <c r="B11" s="25" t="s">
        <v>30</v>
      </c>
      <c r="C11" s="53">
        <v>1536539.7766269934</v>
      </c>
      <c r="D11" s="53">
        <v>2123200.4681145037</v>
      </c>
      <c r="E11" s="53">
        <v>22837441.013977394</v>
      </c>
      <c r="F11" s="53"/>
      <c r="G11" s="54">
        <f>SUM(C11:F11)</f>
        <v>26497181.258718889</v>
      </c>
    </row>
    <row r="12" spans="1:7" ht="16" thickBot="1" x14ac:dyDescent="0.4">
      <c r="A12" s="15">
        <v>7</v>
      </c>
      <c r="B12" s="25" t="s">
        <v>31</v>
      </c>
      <c r="C12" s="51">
        <v>1536539.7766269934</v>
      </c>
      <c r="D12" s="51">
        <v>2123200.4681145037</v>
      </c>
      <c r="E12" s="51">
        <v>22837441.013977394</v>
      </c>
      <c r="F12" s="51"/>
      <c r="G12" s="54">
        <f>SUM(C12:F12)</f>
        <v>26497181.258718889</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26229.244612319097</v>
      </c>
      <c r="D16" s="53">
        <v>119212.81593494861</v>
      </c>
      <c r="E16" s="53">
        <v>2097373.4663465875</v>
      </c>
      <c r="F16" s="59">
        <v>0</v>
      </c>
      <c r="G16" s="54">
        <f t="shared" ref="G16:G22" si="0">SUM(C16:F16)</f>
        <v>2242815.5268938551</v>
      </c>
    </row>
    <row r="17" spans="1:7" ht="16" thickBot="1" x14ac:dyDescent="0.4">
      <c r="A17" s="15">
        <v>16</v>
      </c>
      <c r="B17" s="25" t="s">
        <v>40</v>
      </c>
      <c r="C17" s="51">
        <v>459121.23623261007</v>
      </c>
      <c r="D17" s="51">
        <v>527798.26009729446</v>
      </c>
      <c r="E17" s="51">
        <v>8417281.1409649905</v>
      </c>
      <c r="F17" s="59">
        <v>0</v>
      </c>
      <c r="G17" s="54">
        <f t="shared" si="0"/>
        <v>9404200.6372948959</v>
      </c>
    </row>
    <row r="18" spans="1:7" ht="16" thickBot="1" x14ac:dyDescent="0.4">
      <c r="A18" s="15">
        <v>17</v>
      </c>
      <c r="B18" s="25" t="s">
        <v>41</v>
      </c>
      <c r="C18" s="51">
        <v>81455.566880865401</v>
      </c>
      <c r="D18" s="51">
        <v>108370.62506890891</v>
      </c>
      <c r="E18" s="51">
        <v>1277810.1241856061</v>
      </c>
      <c r="F18" s="59">
        <v>0</v>
      </c>
      <c r="G18" s="54">
        <f t="shared" si="0"/>
        <v>1467636.3161353804</v>
      </c>
    </row>
    <row r="19" spans="1:7" ht="16" thickBot="1" x14ac:dyDescent="0.4">
      <c r="A19" s="15">
        <v>18</v>
      </c>
      <c r="B19" s="25" t="s">
        <v>42</v>
      </c>
      <c r="C19" s="51">
        <v>48170.367040195939</v>
      </c>
      <c r="D19" s="51">
        <v>105643.27813461218</v>
      </c>
      <c r="E19" s="51">
        <v>382836.44908253971</v>
      </c>
      <c r="F19" s="59">
        <v>0</v>
      </c>
      <c r="G19" s="54">
        <f t="shared" si="0"/>
        <v>536650.09425734775</v>
      </c>
    </row>
    <row r="20" spans="1:7" ht="16" thickBot="1" x14ac:dyDescent="0.4">
      <c r="A20" s="15">
        <v>19</v>
      </c>
      <c r="B20" s="25" t="s">
        <v>43</v>
      </c>
      <c r="C20" s="51">
        <v>0</v>
      </c>
      <c r="D20" s="51">
        <v>0</v>
      </c>
      <c r="E20" s="51">
        <v>0</v>
      </c>
      <c r="F20" s="59">
        <v>0</v>
      </c>
      <c r="G20" s="54">
        <f t="shared" si="0"/>
        <v>0</v>
      </c>
    </row>
    <row r="21" spans="1:7" ht="16" thickBot="1" x14ac:dyDescent="0.4">
      <c r="A21" s="15">
        <v>20</v>
      </c>
      <c r="B21" s="25" t="s">
        <v>44</v>
      </c>
      <c r="C21" s="51">
        <v>205383.29799010314</v>
      </c>
      <c r="D21" s="51">
        <v>186126.35546215557</v>
      </c>
      <c r="E21" s="51">
        <v>2489581.9548891643</v>
      </c>
      <c r="F21" s="59">
        <v>0</v>
      </c>
      <c r="G21" s="54">
        <f t="shared" si="0"/>
        <v>2881091.6083414229</v>
      </c>
    </row>
    <row r="22" spans="1:7" ht="16" thickBot="1" x14ac:dyDescent="0.4">
      <c r="A22" s="15">
        <v>21</v>
      </c>
      <c r="B22" s="25" t="s">
        <v>45</v>
      </c>
      <c r="C22" s="51">
        <v>105170.9981328748</v>
      </c>
      <c r="D22" s="51">
        <v>422529.35907497001</v>
      </c>
      <c r="E22" s="51">
        <v>2485067.4362586094</v>
      </c>
      <c r="F22" s="59">
        <v>0</v>
      </c>
      <c r="G22" s="54">
        <f t="shared" si="0"/>
        <v>3012767.7934664544</v>
      </c>
    </row>
    <row r="23" spans="1:7" ht="16" thickBot="1" x14ac:dyDescent="0.4">
      <c r="A23" s="19"/>
      <c r="B23" s="19" t="s">
        <v>64</v>
      </c>
      <c r="C23" s="23"/>
      <c r="D23" s="23"/>
      <c r="E23" s="23"/>
      <c r="F23" s="23"/>
      <c r="G23" s="50"/>
    </row>
    <row r="24" spans="1:7" ht="16" thickBot="1" x14ac:dyDescent="0.4">
      <c r="A24" s="14">
        <v>39</v>
      </c>
      <c r="B24" s="25" t="s">
        <v>65</v>
      </c>
      <c r="C24" s="6">
        <v>11</v>
      </c>
      <c r="D24" s="6">
        <v>59</v>
      </c>
      <c r="E24" s="6">
        <v>500</v>
      </c>
      <c r="F24" s="60">
        <v>0</v>
      </c>
      <c r="G24" s="47">
        <f>SUM(C24:F24)</f>
        <v>570</v>
      </c>
    </row>
    <row r="25" spans="1:7" ht="16" thickBot="1" x14ac:dyDescent="0.4">
      <c r="A25" s="14">
        <v>40</v>
      </c>
      <c r="B25" s="25" t="s">
        <v>66</v>
      </c>
      <c r="C25" s="4">
        <v>357</v>
      </c>
      <c r="D25" s="4">
        <v>659</v>
      </c>
      <c r="E25" s="4">
        <v>3647</v>
      </c>
      <c r="F25" s="60">
        <v>0</v>
      </c>
      <c r="G25" s="47">
        <f>SUM(C25:F25)</f>
        <v>4663</v>
      </c>
    </row>
    <row r="26" spans="1:7" ht="16" thickBot="1" x14ac:dyDescent="0.4">
      <c r="A26" s="14">
        <v>41</v>
      </c>
      <c r="B26" s="25" t="s">
        <v>67</v>
      </c>
      <c r="C26" s="4">
        <v>793</v>
      </c>
      <c r="D26" s="4">
        <v>831</v>
      </c>
      <c r="E26" s="4">
        <v>7865</v>
      </c>
      <c r="F26" s="60">
        <v>0</v>
      </c>
      <c r="G26" s="47">
        <f>SUM(C26:F26)</f>
        <v>9489</v>
      </c>
    </row>
    <row r="27" spans="1:7" ht="16" thickBot="1" x14ac:dyDescent="0.4">
      <c r="A27" s="14">
        <v>42</v>
      </c>
      <c r="B27" s="25" t="s">
        <v>68</v>
      </c>
      <c r="C27" s="4">
        <v>103</v>
      </c>
      <c r="D27" s="4">
        <v>99</v>
      </c>
      <c r="E27" s="4">
        <v>864</v>
      </c>
      <c r="F27" s="60"/>
      <c r="G27" s="47">
        <f>SUM(C27:F27)</f>
        <v>1066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20" t="s">
        <v>9</v>
      </c>
      <c r="B1" s="120"/>
      <c r="C1" s="120"/>
      <c r="D1" s="120"/>
      <c r="E1" s="120"/>
      <c r="F1" s="120"/>
      <c r="G1" s="120"/>
      <c r="H1" s="120"/>
      <c r="I1" s="120"/>
    </row>
    <row r="2" spans="1:9" ht="18.5" x14ac:dyDescent="0.45">
      <c r="A2" s="119" t="s">
        <v>78</v>
      </c>
      <c r="B2" s="119"/>
      <c r="C2" s="119"/>
      <c r="D2" s="119"/>
      <c r="E2" s="119"/>
      <c r="F2" s="119"/>
      <c r="G2" s="119"/>
      <c r="H2" s="119"/>
      <c r="I2" s="119"/>
    </row>
    <row r="3" spans="1:9" ht="19" thickBot="1" x14ac:dyDescent="0.5">
      <c r="A3" s="102" t="s">
        <v>79</v>
      </c>
      <c r="B3" s="102"/>
      <c r="C3" s="102"/>
      <c r="D3" s="102"/>
      <c r="E3" s="102"/>
      <c r="F3" s="102"/>
      <c r="G3" s="102"/>
      <c r="H3" s="102"/>
      <c r="I3" s="102"/>
    </row>
    <row r="4" spans="1:9" ht="26.25" customHeight="1" x14ac:dyDescent="0.35">
      <c r="A4" s="123" t="s">
        <v>80</v>
      </c>
      <c r="B4" s="121" t="s">
        <v>81</v>
      </c>
      <c r="C4" s="125" t="s">
        <v>82</v>
      </c>
      <c r="D4" s="125"/>
      <c r="E4" s="126"/>
      <c r="F4" s="127" t="s">
        <v>83</v>
      </c>
      <c r="G4" s="125"/>
      <c r="H4" s="128"/>
    </row>
    <row r="5" spans="1:9" ht="15" thickBot="1" x14ac:dyDescent="0.4">
      <c r="A5" s="124"/>
      <c r="B5" s="122"/>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c r="F7" s="40"/>
      <c r="G7" s="38"/>
      <c r="H7" s="38"/>
      <c r="I7" s="12"/>
    </row>
    <row r="8" spans="1:9" ht="15.5" x14ac:dyDescent="0.35">
      <c r="A8" s="28">
        <v>7</v>
      </c>
      <c r="B8" s="44" t="s">
        <v>31</v>
      </c>
      <c r="C8" s="38"/>
      <c r="D8" s="38"/>
      <c r="E8" s="39"/>
      <c r="F8" s="40"/>
      <c r="G8" s="38"/>
      <c r="H8" s="38"/>
      <c r="I8" s="12"/>
    </row>
    <row r="9" spans="1:9" ht="15.5" x14ac:dyDescent="0.35">
      <c r="A9" s="28">
        <v>8</v>
      </c>
      <c r="B9" s="44" t="s">
        <v>32</v>
      </c>
      <c r="C9" s="32"/>
      <c r="D9" s="32"/>
      <c r="E9" s="33"/>
      <c r="F9" s="40"/>
      <c r="G9" s="38"/>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c r="I15" s="37"/>
    </row>
    <row r="16" spans="1:9" ht="15.5" x14ac:dyDescent="0.35">
      <c r="A16" s="28">
        <v>16</v>
      </c>
      <c r="B16" s="44" t="s">
        <v>40</v>
      </c>
      <c r="C16" s="38"/>
      <c r="D16" s="38"/>
      <c r="E16" s="39"/>
      <c r="F16" s="40"/>
      <c r="G16" s="38"/>
      <c r="H16" s="38"/>
      <c r="I16" s="12"/>
    </row>
    <row r="17" spans="1:9" ht="15.5" x14ac:dyDescent="0.35">
      <c r="A17" s="28">
        <v>17</v>
      </c>
      <c r="B17" s="44" t="s">
        <v>41</v>
      </c>
      <c r="C17" s="38"/>
      <c r="D17" s="38"/>
      <c r="E17" s="39"/>
      <c r="F17" s="40"/>
      <c r="G17" s="38"/>
      <c r="H17" s="38"/>
      <c r="I17" s="12"/>
    </row>
    <row r="18" spans="1:9" ht="15.5" x14ac:dyDescent="0.35">
      <c r="A18" s="28">
        <v>18</v>
      </c>
      <c r="B18" s="44" t="s">
        <v>42</v>
      </c>
      <c r="C18" s="38"/>
      <c r="D18" s="38"/>
      <c r="E18" s="39"/>
      <c r="F18" s="40"/>
      <c r="G18" s="38"/>
      <c r="H18" s="38"/>
      <c r="I18" s="12"/>
    </row>
    <row r="19" spans="1:9" ht="15.5" x14ac:dyDescent="0.35">
      <c r="A19" s="28">
        <v>19</v>
      </c>
      <c r="B19" s="44" t="s">
        <v>43</v>
      </c>
      <c r="C19" s="38"/>
      <c r="D19" s="38"/>
      <c r="E19" s="39"/>
      <c r="F19" s="40"/>
      <c r="G19" s="38"/>
      <c r="H19" s="38"/>
      <c r="I19" s="12"/>
    </row>
    <row r="20" spans="1:9" ht="15.5" x14ac:dyDescent="0.35">
      <c r="A20" s="28">
        <v>20</v>
      </c>
      <c r="B20" s="44" t="s">
        <v>44</v>
      </c>
      <c r="C20" s="38"/>
      <c r="D20" s="38"/>
      <c r="E20" s="39"/>
      <c r="F20" s="40"/>
      <c r="G20" s="38"/>
      <c r="H20" s="38"/>
      <c r="I20" s="12"/>
    </row>
    <row r="21" spans="1:9" ht="15.5" x14ac:dyDescent="0.35">
      <c r="A21" s="28">
        <v>21</v>
      </c>
      <c r="B21" s="44" t="s">
        <v>45</v>
      </c>
      <c r="C21" s="38"/>
      <c r="D21" s="38"/>
      <c r="E21" s="39"/>
      <c r="F21" s="40"/>
      <c r="G21" s="38"/>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c r="H28" s="38"/>
      <c r="I28" s="12"/>
    </row>
    <row r="29" spans="1:9" ht="15.5" x14ac:dyDescent="0.35">
      <c r="A29" s="28">
        <v>30</v>
      </c>
      <c r="B29" s="44" t="s">
        <v>53</v>
      </c>
      <c r="C29" s="32"/>
      <c r="D29" s="32"/>
      <c r="E29" s="33"/>
      <c r="F29" s="40"/>
      <c r="G29" s="38"/>
      <c r="H29" s="38"/>
      <c r="I29" s="12"/>
    </row>
    <row r="30" spans="1:9" ht="15.5" x14ac:dyDescent="0.35">
      <c r="A30" s="28">
        <v>31</v>
      </c>
      <c r="B30" s="44" t="s">
        <v>54</v>
      </c>
      <c r="C30" s="32"/>
      <c r="D30" s="32"/>
      <c r="E30" s="33"/>
      <c r="F30" s="40"/>
      <c r="G30" s="38"/>
      <c r="H30" s="38"/>
      <c r="I30" s="12"/>
    </row>
    <row r="31" spans="1:9" ht="15.5" x14ac:dyDescent="0.35">
      <c r="A31" s="28">
        <v>32</v>
      </c>
      <c r="B31" s="44" t="s">
        <v>55</v>
      </c>
      <c r="C31" s="32"/>
      <c r="D31" s="32"/>
      <c r="E31" s="33"/>
      <c r="F31" s="40"/>
      <c r="G31" s="38"/>
      <c r="H31" s="38"/>
      <c r="I31" s="12"/>
    </row>
    <row r="32" spans="1:9" ht="15.5" x14ac:dyDescent="0.35">
      <c r="A32" s="28">
        <v>33</v>
      </c>
      <c r="B32" s="44" t="s">
        <v>56</v>
      </c>
      <c r="C32" s="32"/>
      <c r="D32" s="32"/>
      <c r="E32" s="33"/>
      <c r="F32" s="40"/>
      <c r="G32" s="38"/>
      <c r="H32" s="38"/>
      <c r="I32" s="12"/>
    </row>
    <row r="33" spans="1:9" ht="15.5" x14ac:dyDescent="0.35">
      <c r="A33" s="28" t="s">
        <v>57</v>
      </c>
      <c r="B33" s="44" t="s">
        <v>58</v>
      </c>
      <c r="C33" s="32"/>
      <c r="D33" s="32"/>
      <c r="E33" s="33"/>
      <c r="F33" s="40"/>
      <c r="G33" s="38"/>
      <c r="H33" s="38"/>
      <c r="I33" s="12"/>
    </row>
    <row r="34" spans="1:9" ht="15.5" x14ac:dyDescent="0.35">
      <c r="A34" s="28">
        <v>34</v>
      </c>
      <c r="B34" s="44" t="s">
        <v>59</v>
      </c>
      <c r="C34" s="32"/>
      <c r="D34" s="32"/>
      <c r="E34" s="33"/>
      <c r="F34" s="40"/>
      <c r="G34" s="38"/>
      <c r="H34" s="38"/>
      <c r="I34" s="12"/>
    </row>
    <row r="35" spans="1:9" ht="15.5" x14ac:dyDescent="0.35">
      <c r="A35" s="28">
        <v>35</v>
      </c>
      <c r="B35" s="44" t="s">
        <v>60</v>
      </c>
      <c r="C35" s="32"/>
      <c r="D35" s="32"/>
      <c r="E35" s="33"/>
      <c r="F35" s="40"/>
      <c r="G35" s="38"/>
      <c r="H35" s="38"/>
      <c r="I35" s="12"/>
    </row>
    <row r="36" spans="1:9" ht="16" thickBot="1" x14ac:dyDescent="0.4">
      <c r="A36" s="29">
        <v>36</v>
      </c>
      <c r="B36" s="45" t="s">
        <v>61</v>
      </c>
      <c r="C36" s="34"/>
      <c r="D36" s="34"/>
      <c r="E36" s="35"/>
      <c r="F36" s="41"/>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20" sqref="E20"/>
    </sheetView>
  </sheetViews>
  <sheetFormatPr defaultColWidth="9.1796875" defaultRowHeight="14.5" x14ac:dyDescent="0.35"/>
  <cols>
    <col min="1" max="1" width="8.26953125" style="83" customWidth="1"/>
    <col min="2" max="2" width="6.54296875" style="83" bestFit="1" customWidth="1"/>
    <col min="3" max="3" width="50.7265625" style="83" customWidth="1"/>
    <col min="4" max="5" width="55.7265625" style="83" customWidth="1"/>
    <col min="6" max="8" width="16.7265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31" x14ac:dyDescent="0.35">
      <c r="B6" s="94">
        <v>6</v>
      </c>
      <c r="C6" s="95" t="s">
        <v>30</v>
      </c>
      <c r="D6" s="104" t="s">
        <v>105</v>
      </c>
      <c r="E6" s="104" t="s">
        <v>105</v>
      </c>
    </row>
    <row r="7" spans="1:9" ht="31" x14ac:dyDescent="0.35">
      <c r="B7" s="94">
        <v>7</v>
      </c>
      <c r="C7" s="95" t="s">
        <v>31</v>
      </c>
      <c r="D7" s="104" t="s">
        <v>105</v>
      </c>
      <c r="E7" s="104" t="s">
        <v>105</v>
      </c>
    </row>
    <row r="8" spans="1:9" ht="31" x14ac:dyDescent="0.35">
      <c r="B8" s="94">
        <v>8</v>
      </c>
      <c r="C8" s="95" t="s">
        <v>32</v>
      </c>
      <c r="D8" s="38"/>
      <c r="E8" s="104" t="s">
        <v>105</v>
      </c>
    </row>
    <row r="9" spans="1:9" ht="31" x14ac:dyDescent="0.35">
      <c r="B9" s="94">
        <v>9</v>
      </c>
      <c r="C9" s="95" t="s">
        <v>33</v>
      </c>
      <c r="D9" s="38"/>
      <c r="E9" s="38"/>
    </row>
    <row r="10" spans="1:9" ht="15.5" x14ac:dyDescent="0.35">
      <c r="B10" s="94">
        <v>10</v>
      </c>
      <c r="C10" s="95" t="s">
        <v>34</v>
      </c>
      <c r="D10" s="38"/>
      <c r="E10" s="38"/>
    </row>
    <row r="11" spans="1:9" ht="15.5" x14ac:dyDescent="0.35">
      <c r="B11" s="94">
        <v>11</v>
      </c>
      <c r="C11" s="95" t="s">
        <v>35</v>
      </c>
      <c r="D11" s="38"/>
      <c r="E11" s="38"/>
    </row>
    <row r="12" spans="1:9" ht="31.5" thickBot="1" x14ac:dyDescent="0.4">
      <c r="B12" s="96">
        <v>13</v>
      </c>
      <c r="C12" s="97" t="s">
        <v>36</v>
      </c>
      <c r="D12" s="38"/>
      <c r="E12" s="104" t="s">
        <v>106</v>
      </c>
    </row>
    <row r="13" spans="1:9" ht="15.5" x14ac:dyDescent="0.35">
      <c r="B13" s="90"/>
      <c r="C13" s="98" t="s">
        <v>38</v>
      </c>
      <c r="D13" s="38"/>
      <c r="E13" s="38"/>
    </row>
    <row r="14" spans="1:9" ht="46.5" x14ac:dyDescent="0.35">
      <c r="B14" s="94">
        <v>15</v>
      </c>
      <c r="C14" s="95" t="s">
        <v>39</v>
      </c>
      <c r="D14" s="104" t="s">
        <v>107</v>
      </c>
      <c r="E14" s="104" t="s">
        <v>107</v>
      </c>
    </row>
    <row r="15" spans="1:9" ht="46.5" x14ac:dyDescent="0.35">
      <c r="B15" s="94">
        <v>16</v>
      </c>
      <c r="C15" s="95" t="s">
        <v>40</v>
      </c>
      <c r="D15" s="104" t="s">
        <v>107</v>
      </c>
      <c r="E15" s="104" t="s">
        <v>107</v>
      </c>
    </row>
    <row r="16" spans="1:9" ht="46.5" x14ac:dyDescent="0.35">
      <c r="B16" s="94">
        <v>17</v>
      </c>
      <c r="C16" s="95" t="s">
        <v>41</v>
      </c>
      <c r="D16" s="104" t="s">
        <v>107</v>
      </c>
      <c r="E16" s="104" t="s">
        <v>107</v>
      </c>
    </row>
    <row r="17" spans="2:5" ht="46.5" x14ac:dyDescent="0.35">
      <c r="B17" s="94">
        <v>18</v>
      </c>
      <c r="C17" s="95" t="s">
        <v>42</v>
      </c>
      <c r="D17" s="104" t="s">
        <v>107</v>
      </c>
      <c r="E17" s="104" t="s">
        <v>107</v>
      </c>
    </row>
    <row r="18" spans="2:5" ht="46.5" x14ac:dyDescent="0.35">
      <c r="B18" s="94">
        <v>19</v>
      </c>
      <c r="C18" s="95" t="s">
        <v>43</v>
      </c>
      <c r="D18" s="104" t="s">
        <v>107</v>
      </c>
      <c r="E18" s="104" t="s">
        <v>107</v>
      </c>
    </row>
    <row r="19" spans="2:5" ht="46.5" x14ac:dyDescent="0.35">
      <c r="B19" s="94">
        <v>20</v>
      </c>
      <c r="C19" s="95" t="s">
        <v>44</v>
      </c>
      <c r="D19" s="104" t="s">
        <v>107</v>
      </c>
      <c r="E19" s="104" t="s">
        <v>107</v>
      </c>
    </row>
    <row r="20" spans="2:5" ht="31" x14ac:dyDescent="0.35">
      <c r="B20" s="94">
        <v>21</v>
      </c>
      <c r="C20" s="95" t="s">
        <v>45</v>
      </c>
      <c r="D20" s="104" t="s">
        <v>108</v>
      </c>
      <c r="E20" s="104" t="s">
        <v>108</v>
      </c>
    </row>
    <row r="21" spans="2:5" ht="15.5" x14ac:dyDescent="0.35">
      <c r="B21" s="94">
        <v>22</v>
      </c>
      <c r="C21" s="95" t="s">
        <v>46</v>
      </c>
      <c r="D21" s="38"/>
      <c r="E21" s="38"/>
    </row>
    <row r="22" spans="2:5" ht="31" x14ac:dyDescent="0.35">
      <c r="B22" s="94">
        <v>23</v>
      </c>
      <c r="C22" s="95" t="s">
        <v>47</v>
      </c>
      <c r="D22" s="38"/>
      <c r="E22" s="105" t="s">
        <v>109</v>
      </c>
    </row>
    <row r="23" spans="2:5" ht="15.5" x14ac:dyDescent="0.35">
      <c r="B23" s="94">
        <v>24</v>
      </c>
      <c r="C23" s="95" t="s">
        <v>48</v>
      </c>
      <c r="D23" s="38"/>
      <c r="E23" s="38"/>
    </row>
    <row r="24" spans="2:5" ht="15.5" x14ac:dyDescent="0.35">
      <c r="B24" s="94">
        <v>26</v>
      </c>
      <c r="C24" s="95" t="s">
        <v>49</v>
      </c>
      <c r="D24" s="38"/>
      <c r="E24" s="105" t="s">
        <v>109</v>
      </c>
    </row>
    <row r="25" spans="2:5" ht="31" x14ac:dyDescent="0.35">
      <c r="B25" s="94">
        <v>27</v>
      </c>
      <c r="C25" s="95" t="s">
        <v>50</v>
      </c>
      <c r="D25" s="38"/>
      <c r="E25" s="104" t="s">
        <v>110</v>
      </c>
    </row>
    <row r="26" spans="2:5" ht="31" x14ac:dyDescent="0.35">
      <c r="B26" s="94">
        <v>28</v>
      </c>
      <c r="C26" s="95" t="s">
        <v>51</v>
      </c>
      <c r="D26" s="38"/>
      <c r="E26" s="104" t="s">
        <v>110</v>
      </c>
    </row>
    <row r="27" spans="2:5" ht="31" x14ac:dyDescent="0.35">
      <c r="B27" s="94">
        <v>29</v>
      </c>
      <c r="C27" s="95" t="s">
        <v>87</v>
      </c>
      <c r="D27" s="38"/>
      <c r="E27" s="104" t="s">
        <v>110</v>
      </c>
    </row>
    <row r="28" spans="2:5" ht="15.5" x14ac:dyDescent="0.35">
      <c r="B28" s="94">
        <v>30</v>
      </c>
      <c r="C28" s="95" t="s">
        <v>53</v>
      </c>
      <c r="D28" s="38"/>
      <c r="E28" s="38"/>
    </row>
    <row r="29" spans="2:5" ht="31" x14ac:dyDescent="0.35">
      <c r="B29" s="94">
        <v>31</v>
      </c>
      <c r="C29" s="95" t="s">
        <v>54</v>
      </c>
      <c r="D29" s="38"/>
      <c r="E29" s="104" t="s">
        <v>110</v>
      </c>
    </row>
    <row r="30" spans="2:5" ht="31" x14ac:dyDescent="0.35">
      <c r="B30" s="94">
        <v>32</v>
      </c>
      <c r="C30" s="95" t="s">
        <v>55</v>
      </c>
      <c r="D30" s="38"/>
      <c r="E30" s="104" t="s">
        <v>110</v>
      </c>
    </row>
    <row r="31" spans="2:5" ht="15.5" x14ac:dyDescent="0.35">
      <c r="B31" s="94">
        <v>33</v>
      </c>
      <c r="C31" s="95" t="s">
        <v>56</v>
      </c>
      <c r="D31" s="38"/>
      <c r="E31" s="104"/>
    </row>
    <row r="32" spans="2:5" ht="15.5" x14ac:dyDescent="0.35">
      <c r="B32" s="94" t="s">
        <v>57</v>
      </c>
      <c r="C32" s="95" t="s">
        <v>58</v>
      </c>
      <c r="D32" s="38"/>
      <c r="E32" s="104"/>
    </row>
    <row r="33" spans="2:5" ht="31" x14ac:dyDescent="0.35">
      <c r="B33" s="94">
        <v>34</v>
      </c>
      <c r="C33" s="95" t="s">
        <v>59</v>
      </c>
      <c r="D33" s="38"/>
      <c r="E33" s="104" t="s">
        <v>110</v>
      </c>
    </row>
    <row r="34" spans="2:5" ht="31" x14ac:dyDescent="0.35">
      <c r="B34" s="94">
        <v>35</v>
      </c>
      <c r="C34" s="95" t="s">
        <v>60</v>
      </c>
      <c r="D34" s="38"/>
      <c r="E34" s="104" t="s">
        <v>110</v>
      </c>
    </row>
    <row r="35" spans="2:5" ht="31.5" thickBot="1" x14ac:dyDescent="0.4">
      <c r="B35" s="96">
        <v>36</v>
      </c>
      <c r="C35" s="97" t="s">
        <v>61</v>
      </c>
      <c r="D35" s="38"/>
      <c r="E35" s="104" t="s">
        <v>110</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2021-04-21T16:07:11Z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