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720" windowHeight="6150" activeTab="0"/>
  </bookViews>
  <sheets>
    <sheet name="SO_CORE" sheetId="1" r:id="rId1"/>
    <sheet name="SO_TARGET" sheetId="2" r:id="rId2"/>
    <sheet name="SO_SPECIAL" sheetId="3" r:id="rId3"/>
    <sheet name="SO_TOTAL" sheetId="4" r:id="rId4"/>
    <sheet name="CORE" sheetId="5" r:id="rId5"/>
  </sheets>
  <definedNames>
    <definedName name="CORE">'CORE'!$A$6:$N$79</definedName>
    <definedName name="MPSCORE">'CORE'!$A$6:$N$80</definedName>
    <definedName name="MPSCORE1">'CORE'!$A$6:$N$80</definedName>
    <definedName name="SO_CORE">'SO_CORE'!$A$7:$N$39</definedName>
    <definedName name="SO_TARGET">'SO_TARGET'!$A$6:$N$39</definedName>
    <definedName name="STANDOF">SO_CORE:'SO_TOTAL'!$A$6:$N$39</definedName>
  </definedNames>
  <calcPr fullCalcOnLoad="1"/>
</workbook>
</file>

<file path=xl/sharedStrings.xml><?xml version="1.0" encoding="utf-8"?>
<sst xmlns="http://schemas.openxmlformats.org/spreadsheetml/2006/main" count="633" uniqueCount="63">
  <si>
    <t>MAINE PUBLIC SERVICE COMPANY</t>
  </si>
  <si>
    <t>BILLING DETERMINANTS (customers, MW, MWH)</t>
  </si>
  <si>
    <t>by Standard Offer Rate Class by CORE Customers</t>
  </si>
  <si>
    <t>Class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</si>
  <si>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</si>
  <si>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</si>
  <si>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</si>
  <si>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</si>
  <si>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</si>
  <si>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</si>
  <si>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</si>
  <si>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</si>
  <si>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</si>
  <si>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</si>
  <si>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</si>
  <si>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</si>
  <si>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</si>
  <si>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RESIDENTIAL (A/A1) CORE</t>
  </si>
  <si>
    <t xml:space="preserve">    customers =</t>
  </si>
  <si>
    <t xml:space="preserve">    MW MAX metered</t>
  </si>
  <si>
    <t>NA</t>
  </si>
  <si>
    <t xml:space="preserve">    MW BILLED</t>
  </si>
  <si>
    <t xml:space="preserve">    MWH</t>
  </si>
  <si>
    <t>COMMERCIAL  CORE BELOW 50 KW</t>
  </si>
  <si>
    <t>SMALL INDUSTRIAL (CORE) 50 TO 500 KW</t>
  </si>
  <si>
    <t>LARGE INDUSTRIAL (CORE) 500+ KW</t>
  </si>
  <si>
    <t xml:space="preserve">    MW MAX metered-peak</t>
  </si>
  <si>
    <t xml:space="preserve">    MW MAX metered-opeak</t>
  </si>
  <si>
    <t xml:space="preserve">    MVarH</t>
  </si>
  <si>
    <t xml:space="preserve">    MWH-peak</t>
  </si>
  <si>
    <t xml:space="preserve">    MWH-opeak</t>
  </si>
  <si>
    <t>RETAIL (CORE) TOTAL ALL</t>
  </si>
  <si>
    <t xml:space="preserve">    customers</t>
  </si>
  <si>
    <t>by Standard Offer Rate Class by Targeted Customers</t>
  </si>
  <si>
    <t>RESIDENTAIL  (TARGETED)</t>
  </si>
  <si>
    <t>COMMERCIAL (TARGETED ) LESS THAN 50 KW</t>
  </si>
  <si>
    <t>SMALL INDUSTRIAL (TARGETED) 50 TO 500 KW</t>
  </si>
  <si>
    <t>LARGE INDUSTRIAL (TARGETED) 500+ KW</t>
  </si>
  <si>
    <t>RETAIL (TARGETED) TOTAL ALL</t>
  </si>
  <si>
    <t>by Standard Offer Rate Class by Special Contract Customers</t>
  </si>
  <si>
    <t>RESIDENTAIL  (SPECIAL CONTRACTS)</t>
  </si>
  <si>
    <t>COMMERCIAL (SPECIAL CONTRACTS) LESS THAN 50 KW</t>
  </si>
  <si>
    <t>SMALL INDUSTRIAL (SPECIAL CONTRACTS) 50 TO 500 KW</t>
  </si>
  <si>
    <t>LARGE INDUSTRIAL (SPECIAL CONTRACTS) 500+ KW</t>
  </si>
  <si>
    <t>RETAIL (SPECIAL CONTRACTS) TOTAL ALL</t>
  </si>
  <si>
    <t>by Standard Offer Rate Class Total</t>
  </si>
  <si>
    <t>RESIDENTAIL  (TOTAL)</t>
  </si>
  <si>
    <t>COMMERCIAL (TOTAL) LESS THAN 50 KW</t>
  </si>
  <si>
    <t>SMALL INDUSTRIAL (TOTAL) 50 TO 500 KW</t>
  </si>
  <si>
    <t>LARGE INDUSTRIAL (TOTAL) 500+ KW</t>
  </si>
  <si>
    <t>RETAIL (TOTAL) TOTAL ALL</t>
  </si>
  <si>
    <t>by MPS Rate Class by Core Customers</t>
  </si>
  <si>
    <t>Residential (A/A1) (CORE)</t>
  </si>
  <si>
    <t>Commercial (C,89)  (CORE)</t>
  </si>
  <si>
    <t>Municipal Pumping (D2)  (CORE)</t>
  </si>
  <si>
    <t xml:space="preserve">    MW to peak at customer</t>
  </si>
  <si>
    <t>ES  (CORE)</t>
  </si>
  <si>
    <t>EP  (CORE)</t>
  </si>
  <si>
    <t>ES-T/EP-T  (CORE)</t>
  </si>
  <si>
    <t>S-T  (CORE)</t>
  </si>
  <si>
    <t>H-T  (CORE)</t>
  </si>
  <si>
    <t>SL/T (CORE)</t>
  </si>
  <si>
    <t>RETAIL (TOTAL ALL)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</si>
</sst>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0_)"/>
    <numFmt numFmtId="167" formatCode="0.0%"/>
  </numFmts>
  <fonts count="7">
    <font>
      <sz val="12"/>
      <name val="SWISS"/>
      <family val="0"/>
    </font>
    <font>
      <sz val="10"/>
      <name val="Arial"/>
      <family val="0"/>
    </font>
    <font>
      <b/>
      <sz val="12"/>
      <name val="SWISS"/>
      <family val="0"/>
    </font>
    <font>
      <sz val="12"/>
      <name val="Arial"/>
      <family val="5"/>
    </font>
    <font>
      <u val="single"/>
      <sz val="12"/>
      <color indexed="8"/>
      <name val="SWISS"/>
      <family val="0"/>
    </font>
    <font>
      <sz val="12"/>
      <color indexed="8"/>
      <name val="SWISS"/>
      <family val="0"/>
    </font>
    <font>
      <u val="single"/>
      <sz val="12"/>
      <name val="SWIS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2" fillId="3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37" fontId="5" fillId="2" borderId="0" xfId="0" applyNumberFormat="1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37" fontId="3" fillId="2" borderId="0" xfId="0" applyNumberFormat="1" applyFont="1" applyFill="1" applyAlignment="1" applyProtection="1">
      <alignment horizontal="center"/>
      <protection/>
    </xf>
    <xf numFmtId="164" fontId="0" fillId="2" borderId="0" xfId="0" applyNumberFormat="1" applyFont="1" applyFill="1" applyAlignment="1" applyProtection="1">
      <alignment/>
      <protection/>
    </xf>
    <xf numFmtId="10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165" fontId="5" fillId="2" borderId="0" xfId="0" applyNumberFormat="1" applyFont="1" applyFill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/>
    </xf>
    <xf numFmtId="37" fontId="3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165" fontId="3" fillId="2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/>
      <protection/>
    </xf>
    <xf numFmtId="166" fontId="0" fillId="2" borderId="0" xfId="0" applyNumberFormat="1" applyFont="1" applyFill="1" applyAlignment="1" applyProtection="1">
      <alignment/>
      <protection/>
    </xf>
    <xf numFmtId="167" fontId="0" fillId="2" borderId="0" xfId="0" applyNumberFormat="1" applyFont="1" applyFill="1" applyAlignment="1" applyProtection="1">
      <alignment/>
      <protection/>
    </xf>
    <xf numFmtId="165" fontId="3" fillId="2" borderId="0" xfId="0" applyNumberFormat="1" applyFont="1" applyFill="1" applyAlignment="1" applyProtection="1">
      <alignment/>
      <protection/>
    </xf>
    <xf numFmtId="165" fontId="0" fillId="2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0"/>
  <sheetViews>
    <sheetView tabSelected="1" defaultGridColor="0" zoomScale="87" zoomScaleNormal="87" colorId="22" workbookViewId="0" topLeftCell="G19">
      <selection activeCell="Q26" sqref="Q26"/>
    </sheetView>
  </sheetViews>
  <sheetFormatPr defaultColWidth="9.59765625" defaultRowHeight="15"/>
  <cols>
    <col min="1" max="1" width="30.59765625" style="0" customWidth="1"/>
  </cols>
  <sheetData>
    <row r="1" spans="1:15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5.75">
      <c r="A4" s="4">
        <v>1997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</row>
    <row r="5" spans="1:15" ht="15.7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3"/>
    </row>
    <row r="6" spans="1:15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"/>
    </row>
    <row r="7" spans="1:15" ht="15.75">
      <c r="A7" s="6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"/>
    </row>
    <row r="8" spans="1:15" ht="15.75">
      <c r="A8" s="5" t="s">
        <v>18</v>
      </c>
      <c r="B8" s="8">
        <v>27241</v>
      </c>
      <c r="C8" s="8">
        <v>27215</v>
      </c>
      <c r="D8" s="8">
        <v>27198</v>
      </c>
      <c r="E8" s="8">
        <v>27193</v>
      </c>
      <c r="F8" s="8">
        <v>27182</v>
      </c>
      <c r="G8" s="8">
        <v>27213</v>
      </c>
      <c r="H8" s="8">
        <v>27221</v>
      </c>
      <c r="I8" s="8">
        <v>27255</v>
      </c>
      <c r="J8" s="8">
        <v>27293</v>
      </c>
      <c r="K8" s="8">
        <v>27261</v>
      </c>
      <c r="L8" s="8">
        <v>27237</v>
      </c>
      <c r="M8" s="8">
        <v>27274</v>
      </c>
      <c r="N8" s="8">
        <f>SUM(B8:M8)</f>
        <v>326783</v>
      </c>
      <c r="O8" s="3"/>
    </row>
    <row r="9" spans="1:15" ht="15.75">
      <c r="A9" s="9" t="s">
        <v>19</v>
      </c>
      <c r="B9" s="10" t="s">
        <v>20</v>
      </c>
      <c r="C9" s="10" t="s">
        <v>20</v>
      </c>
      <c r="D9" s="10" t="s">
        <v>20</v>
      </c>
      <c r="E9" s="10" t="s">
        <v>20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3"/>
    </row>
    <row r="10" spans="1:15" ht="15.75">
      <c r="A10" s="5" t="s">
        <v>21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3"/>
    </row>
    <row r="11" spans="1:15" ht="15.75">
      <c r="A11" s="5" t="s">
        <v>22</v>
      </c>
      <c r="B11" s="8">
        <v>14902.379</v>
      </c>
      <c r="C11" s="8">
        <v>15700.27</v>
      </c>
      <c r="D11" s="8">
        <v>13538.099</v>
      </c>
      <c r="E11" s="8">
        <v>13364.023</v>
      </c>
      <c r="F11" s="8">
        <v>12143.684</v>
      </c>
      <c r="G11" s="8">
        <v>12594.35</v>
      </c>
      <c r="H11" s="8">
        <v>11380.235</v>
      </c>
      <c r="I11" s="8">
        <v>12379.737</v>
      </c>
      <c r="J11" s="8">
        <v>11008.971</v>
      </c>
      <c r="K11" s="8">
        <v>12371.266</v>
      </c>
      <c r="L11" s="8">
        <v>11781.292</v>
      </c>
      <c r="M11" s="8">
        <v>14143.428</v>
      </c>
      <c r="N11" s="8">
        <f>SUM(B11:M11)</f>
        <v>155307.734</v>
      </c>
      <c r="O11" s="3"/>
    </row>
    <row r="12" spans="1:15" ht="15.75">
      <c r="A12" s="5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12"/>
      <c r="N12" s="5"/>
      <c r="O12" s="3"/>
    </row>
    <row r="13" spans="1:15" ht="15.75">
      <c r="A13" s="6" t="s">
        <v>23</v>
      </c>
      <c r="B13" s="13"/>
      <c r="C13" s="5"/>
      <c r="D13" s="5"/>
      <c r="E13" s="5"/>
      <c r="F13" s="5"/>
      <c r="G13" s="5"/>
      <c r="H13" s="5"/>
      <c r="I13" s="5"/>
      <c r="J13" s="5"/>
      <c r="K13" s="5"/>
      <c r="L13" s="5"/>
      <c r="M13" s="12"/>
      <c r="N13" s="5"/>
      <c r="O13" s="3"/>
    </row>
    <row r="14" spans="1:15" ht="15.75">
      <c r="A14" s="5" t="s">
        <v>18</v>
      </c>
      <c r="B14" s="8">
        <v>6068</v>
      </c>
      <c r="C14" s="8">
        <v>6051</v>
      </c>
      <c r="D14" s="8">
        <v>6032</v>
      </c>
      <c r="E14" s="8">
        <v>6022</v>
      </c>
      <c r="F14" s="8">
        <v>6058</v>
      </c>
      <c r="G14" s="8">
        <v>6062</v>
      </c>
      <c r="H14" s="8">
        <v>6078</v>
      </c>
      <c r="I14" s="8">
        <v>6092</v>
      </c>
      <c r="J14" s="8">
        <v>6082</v>
      </c>
      <c r="K14" s="8">
        <v>6048</v>
      </c>
      <c r="L14" s="8">
        <v>6059</v>
      </c>
      <c r="M14" s="8">
        <v>6050</v>
      </c>
      <c r="N14" s="8">
        <f>SUM(B14:M14)</f>
        <v>72702</v>
      </c>
      <c r="O14" s="3"/>
    </row>
    <row r="15" spans="1:15" ht="15.75">
      <c r="A15" s="9" t="s">
        <v>19</v>
      </c>
      <c r="B15" s="10" t="s">
        <v>20</v>
      </c>
      <c r="C15" s="10" t="s">
        <v>20</v>
      </c>
      <c r="D15" s="10" t="s">
        <v>20</v>
      </c>
      <c r="E15" s="10" t="s">
        <v>20</v>
      </c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  <c r="L15" s="10" t="s">
        <v>20</v>
      </c>
      <c r="M15" s="10" t="s">
        <v>20</v>
      </c>
      <c r="N15" s="10" t="s">
        <v>20</v>
      </c>
      <c r="O15" s="3"/>
    </row>
    <row r="16" spans="1:15" ht="15.75">
      <c r="A16" s="5" t="s">
        <v>21</v>
      </c>
      <c r="B16" s="10" t="s">
        <v>20</v>
      </c>
      <c r="C16" s="10" t="s">
        <v>20</v>
      </c>
      <c r="D16" s="10" t="s">
        <v>20</v>
      </c>
      <c r="E16" s="10" t="s">
        <v>20</v>
      </c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  <c r="O16" s="3"/>
    </row>
    <row r="17" spans="1:15" ht="15.75">
      <c r="A17" s="5" t="s">
        <v>22</v>
      </c>
      <c r="B17" s="8">
        <v>6968.626</v>
      </c>
      <c r="C17" s="8">
        <v>6385.468</v>
      </c>
      <c r="D17" s="8">
        <v>6138.994</v>
      </c>
      <c r="E17" s="8">
        <v>5535.271</v>
      </c>
      <c r="F17" s="8">
        <v>5742.657</v>
      </c>
      <c r="G17" s="8">
        <v>5456.634</v>
      </c>
      <c r="H17" s="8">
        <v>6024.534</v>
      </c>
      <c r="I17" s="8">
        <v>5653.768</v>
      </c>
      <c r="J17" s="8">
        <v>5579.115</v>
      </c>
      <c r="K17" s="8">
        <v>5795.462</v>
      </c>
      <c r="L17" s="8">
        <v>5790.401</v>
      </c>
      <c r="M17" s="8">
        <v>6638.059</v>
      </c>
      <c r="N17" s="8">
        <f>SUM(B17:M17)</f>
        <v>71708.989</v>
      </c>
      <c r="O17" s="3"/>
    </row>
    <row r="18" spans="1:15" ht="15.75">
      <c r="A18" s="5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12"/>
      <c r="N18" s="5"/>
      <c r="O18" s="3"/>
    </row>
    <row r="19" spans="1:15" ht="15.75">
      <c r="A19" s="14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5" t="s">
        <v>18</v>
      </c>
      <c r="B20" s="8">
        <v>184</v>
      </c>
      <c r="C20" s="8">
        <v>184</v>
      </c>
      <c r="D20" s="8">
        <v>184</v>
      </c>
      <c r="E20" s="8">
        <v>184</v>
      </c>
      <c r="F20" s="8">
        <v>182</v>
      </c>
      <c r="G20" s="8">
        <v>182</v>
      </c>
      <c r="H20" s="8">
        <v>182</v>
      </c>
      <c r="I20" s="8">
        <v>184</v>
      </c>
      <c r="J20" s="8">
        <v>183</v>
      </c>
      <c r="K20" s="8">
        <v>184</v>
      </c>
      <c r="L20" s="8">
        <v>184</v>
      </c>
      <c r="M20" s="8">
        <v>187</v>
      </c>
      <c r="N20" s="8">
        <f>SUM(B20:M20)</f>
        <v>2204</v>
      </c>
      <c r="O20" s="3"/>
    </row>
    <row r="21" spans="1:15" ht="15.75">
      <c r="A21" s="9" t="s">
        <v>19</v>
      </c>
      <c r="B21" s="15">
        <v>21.56573</v>
      </c>
      <c r="C21" s="15">
        <v>20.580532</v>
      </c>
      <c r="D21" s="15">
        <v>20.642267</v>
      </c>
      <c r="E21" s="15">
        <v>19.714505</v>
      </c>
      <c r="F21" s="15">
        <v>20.181886</v>
      </c>
      <c r="G21" s="15">
        <v>20.084225</v>
      </c>
      <c r="H21" s="15">
        <v>20.067572</v>
      </c>
      <c r="I21" s="15">
        <v>21.130054</v>
      </c>
      <c r="J21" s="15">
        <v>20.492456</v>
      </c>
      <c r="K21" s="15">
        <v>20.734104</v>
      </c>
      <c r="L21" s="15">
        <v>20.574622</v>
      </c>
      <c r="M21" s="15">
        <v>21.268835</v>
      </c>
      <c r="N21" s="15">
        <f>SUM(B21:M21)</f>
        <v>247.03678800000003</v>
      </c>
      <c r="O21" s="3"/>
    </row>
    <row r="22" spans="1:15" ht="15.75">
      <c r="A22" s="9" t="s">
        <v>21</v>
      </c>
      <c r="B22" s="15">
        <v>21.56573</v>
      </c>
      <c r="C22" s="15">
        <v>20.580532</v>
      </c>
      <c r="D22" s="15">
        <v>20.642267</v>
      </c>
      <c r="E22" s="15">
        <v>19.714505</v>
      </c>
      <c r="F22" s="15">
        <v>20.181886</v>
      </c>
      <c r="G22" s="15">
        <v>20.084225</v>
      </c>
      <c r="H22" s="15">
        <v>20.067572</v>
      </c>
      <c r="I22" s="15">
        <v>21.130054</v>
      </c>
      <c r="J22" s="15">
        <v>20.492456</v>
      </c>
      <c r="K22" s="15">
        <v>20.734104</v>
      </c>
      <c r="L22" s="15">
        <v>20.574622</v>
      </c>
      <c r="M22" s="15">
        <v>21.268835</v>
      </c>
      <c r="N22" s="15">
        <f>SUM(B22:M22)</f>
        <v>247.03678800000003</v>
      </c>
      <c r="O22" s="3"/>
    </row>
    <row r="23" spans="1:15" ht="15.75">
      <c r="A23" s="5" t="s">
        <v>22</v>
      </c>
      <c r="B23" s="8">
        <v>8146.536</v>
      </c>
      <c r="C23" s="8">
        <v>7158.959</v>
      </c>
      <c r="D23" s="8">
        <v>7718.27</v>
      </c>
      <c r="E23" s="8">
        <v>7110.383</v>
      </c>
      <c r="F23" s="8">
        <v>6904.469</v>
      </c>
      <c r="G23" s="8">
        <v>7087.932</v>
      </c>
      <c r="H23" s="8">
        <v>7474.721</v>
      </c>
      <c r="I23" s="8">
        <v>7194.722</v>
      </c>
      <c r="J23" s="8">
        <v>7598.812</v>
      </c>
      <c r="K23" s="8">
        <v>7516.196</v>
      </c>
      <c r="L23" s="8">
        <v>7043.652</v>
      </c>
      <c r="M23" s="8">
        <v>8073.404</v>
      </c>
      <c r="N23" s="8">
        <f>SUM(B23:M23)</f>
        <v>89028.056</v>
      </c>
      <c r="O23" s="3"/>
    </row>
    <row r="24" spans="1:15" ht="15.75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6"/>
      <c r="N24" s="17"/>
      <c r="O24" s="3"/>
    </row>
    <row r="25" spans="1:15" ht="15.75">
      <c r="A25" s="14" t="s">
        <v>25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</row>
    <row r="26" spans="1:15" ht="15.75">
      <c r="A26" s="5" t="s">
        <v>18</v>
      </c>
      <c r="B26" s="8">
        <v>13</v>
      </c>
      <c r="C26" s="8">
        <v>13</v>
      </c>
      <c r="D26" s="8">
        <v>12</v>
      </c>
      <c r="E26" s="8">
        <v>10</v>
      </c>
      <c r="F26" s="8">
        <v>10</v>
      </c>
      <c r="G26" s="8">
        <v>10</v>
      </c>
      <c r="H26" s="8">
        <v>10</v>
      </c>
      <c r="I26" s="8">
        <v>10</v>
      </c>
      <c r="J26" s="8">
        <v>10</v>
      </c>
      <c r="K26" s="8">
        <v>11</v>
      </c>
      <c r="L26" s="8">
        <v>10</v>
      </c>
      <c r="M26" s="8">
        <v>10</v>
      </c>
      <c r="N26" s="8">
        <f aca="true" t="shared" si="0" ref="N26:N33">SUM(B26:M26)</f>
        <v>129</v>
      </c>
      <c r="O26" s="3"/>
    </row>
    <row r="27" spans="1:15" ht="15.75">
      <c r="A27" s="9" t="s">
        <v>26</v>
      </c>
      <c r="B27" s="15">
        <v>16.47691955310329</v>
      </c>
      <c r="C27" s="15">
        <v>18.27628781422178</v>
      </c>
      <c r="D27" s="15">
        <v>16.1027391856911</v>
      </c>
      <c r="E27" s="15">
        <v>10.73181895110128</v>
      </c>
      <c r="F27" s="15">
        <v>10.74485111614876</v>
      </c>
      <c r="G27" s="15">
        <v>10.8199191294742</v>
      </c>
      <c r="H27" s="15">
        <v>10.84449167561337</v>
      </c>
      <c r="I27" s="15">
        <v>10.9442157748318</v>
      </c>
      <c r="J27" s="15">
        <v>10.59441787627328</v>
      </c>
      <c r="K27" s="15">
        <v>11.05810656523319</v>
      </c>
      <c r="L27" s="15">
        <v>11.01684261905116</v>
      </c>
      <c r="M27" s="15">
        <v>11.22752627415454</v>
      </c>
      <c r="N27" s="15">
        <f t="shared" si="0"/>
        <v>148.83813653489776</v>
      </c>
      <c r="O27" s="3"/>
    </row>
    <row r="28" spans="1:15" ht="15.75">
      <c r="A28" s="9" t="s">
        <v>27</v>
      </c>
      <c r="B28" s="15">
        <v>15.76214494620673</v>
      </c>
      <c r="C28" s="15">
        <v>18.12370672523829</v>
      </c>
      <c r="D28" s="15">
        <v>15.27105699884902</v>
      </c>
      <c r="E28" s="15">
        <v>10.1081921674196</v>
      </c>
      <c r="F28" s="15">
        <v>10.21274556049861</v>
      </c>
      <c r="G28" s="15">
        <v>10.23505346034361</v>
      </c>
      <c r="H28" s="15">
        <v>10.09035130069008</v>
      </c>
      <c r="I28" s="15">
        <v>10.22575936476208</v>
      </c>
      <c r="J28" s="15">
        <v>10.23903059279254</v>
      </c>
      <c r="K28" s="15">
        <v>10.24717359743541</v>
      </c>
      <c r="L28" s="15">
        <v>10.50823265273284</v>
      </c>
      <c r="M28" s="15">
        <v>10.67086216813418</v>
      </c>
      <c r="N28" s="15">
        <f t="shared" si="0"/>
        <v>141.694309535103</v>
      </c>
      <c r="O28" s="3"/>
    </row>
    <row r="29" spans="1:15" ht="15.75">
      <c r="A29" s="5" t="s">
        <v>21</v>
      </c>
      <c r="B29" s="15">
        <v>16.79691955310329</v>
      </c>
      <c r="C29" s="15">
        <v>18.59628781422178</v>
      </c>
      <c r="D29" s="15">
        <v>16.4227391856911</v>
      </c>
      <c r="E29" s="15">
        <v>11.07849895110128</v>
      </c>
      <c r="F29" s="15">
        <v>11.10085111614876</v>
      </c>
      <c r="G29" s="15">
        <v>11.34391488810841</v>
      </c>
      <c r="H29" s="15">
        <v>11.42577833472853</v>
      </c>
      <c r="I29" s="15">
        <v>11.41831455676157</v>
      </c>
      <c r="J29" s="15">
        <v>11.09217927496351</v>
      </c>
      <c r="K29" s="15">
        <v>11.4803187666125</v>
      </c>
      <c r="L29" s="15">
        <v>11.51095305293047</v>
      </c>
      <c r="M29" s="15">
        <v>11.61724627415454</v>
      </c>
      <c r="N29" s="15">
        <f t="shared" si="0"/>
        <v>153.88400176852576</v>
      </c>
      <c r="O29" s="3"/>
    </row>
    <row r="30" spans="1:15" ht="15.75">
      <c r="A30" s="5" t="s">
        <v>28</v>
      </c>
      <c r="B30" s="8">
        <v>2420.059</v>
      </c>
      <c r="C30" s="8">
        <v>1980.273</v>
      </c>
      <c r="D30" s="8">
        <v>2179.079</v>
      </c>
      <c r="E30" s="8">
        <v>1503.673</v>
      </c>
      <c r="F30" s="8">
        <v>2118.991583333333</v>
      </c>
      <c r="G30" s="8">
        <v>2336.905931372549</v>
      </c>
      <c r="H30" s="8">
        <v>1786.737405660378</v>
      </c>
      <c r="I30" s="8">
        <v>1994.771504587156</v>
      </c>
      <c r="J30" s="8">
        <v>2181.198764705882</v>
      </c>
      <c r="K30" s="8">
        <v>2215.6712</v>
      </c>
      <c r="L30" s="8">
        <v>2107.249875</v>
      </c>
      <c r="M30" s="8">
        <v>2455.693849315069</v>
      </c>
      <c r="N30" s="8">
        <f t="shared" si="0"/>
        <v>25280.30411397437</v>
      </c>
      <c r="O30" s="3"/>
    </row>
    <row r="31" spans="1:15" ht="15.75">
      <c r="A31" s="5" t="s">
        <v>29</v>
      </c>
      <c r="B31" s="8">
        <v>4333.422620689655</v>
      </c>
      <c r="C31" s="8">
        <v>3514.275280024623</v>
      </c>
      <c r="D31" s="8">
        <v>4161.016156255947</v>
      </c>
      <c r="E31" s="8">
        <v>2210.4185625</v>
      </c>
      <c r="F31" s="8">
        <v>2151.54295</v>
      </c>
      <c r="G31" s="8">
        <v>2345.503725490196</v>
      </c>
      <c r="H31" s="8">
        <v>1872.36591509434</v>
      </c>
      <c r="I31" s="8">
        <v>2036.906155963303</v>
      </c>
      <c r="J31" s="8">
        <v>2173.604949579832</v>
      </c>
      <c r="K31" s="8">
        <v>2137.525887272727</v>
      </c>
      <c r="L31" s="8">
        <v>2016.4563125</v>
      </c>
      <c r="M31" s="8">
        <v>2490.613698630137</v>
      </c>
      <c r="N31" s="8">
        <f t="shared" si="0"/>
        <v>31443.65221400076</v>
      </c>
      <c r="O31" s="3"/>
    </row>
    <row r="32" spans="1:15" ht="15.75">
      <c r="A32" s="5" t="s">
        <v>30</v>
      </c>
      <c r="B32" s="8">
        <v>4101.702034341844</v>
      </c>
      <c r="C32" s="8">
        <v>3771.386719975377</v>
      </c>
      <c r="D32" s="8">
        <v>3957.397843744053</v>
      </c>
      <c r="E32" s="8">
        <v>1893.322967893325</v>
      </c>
      <c r="F32" s="8">
        <v>2016.25369566661</v>
      </c>
      <c r="G32" s="8">
        <v>2159.151358283004</v>
      </c>
      <c r="H32" s="8">
        <v>1769.617671658597</v>
      </c>
      <c r="I32" s="8">
        <v>1829.019545211566</v>
      </c>
      <c r="J32" s="8">
        <v>2060.74508123917</v>
      </c>
      <c r="K32" s="8">
        <v>2014.167697777504</v>
      </c>
      <c r="L32" s="8">
        <v>1908.48017004725</v>
      </c>
      <c r="M32" s="8">
        <v>2223.498391102539</v>
      </c>
      <c r="N32" s="8">
        <f t="shared" si="0"/>
        <v>29704.743176940836</v>
      </c>
      <c r="O32" s="3"/>
    </row>
    <row r="33" spans="1:15" ht="15.75">
      <c r="A33" s="5" t="s">
        <v>22</v>
      </c>
      <c r="B33" s="8">
        <v>8476.391</v>
      </c>
      <c r="C33" s="8">
        <v>7283.934</v>
      </c>
      <c r="D33" s="8">
        <v>8116.398</v>
      </c>
      <c r="E33" s="8">
        <v>4195.424</v>
      </c>
      <c r="F33" s="8">
        <v>4190.587</v>
      </c>
      <c r="G33" s="8">
        <v>4464.707</v>
      </c>
      <c r="H33" s="8">
        <v>3500.436</v>
      </c>
      <c r="I33" s="8">
        <v>3748.127</v>
      </c>
      <c r="J33" s="8">
        <v>4106.394</v>
      </c>
      <c r="K33" s="8">
        <v>4072.628</v>
      </c>
      <c r="L33" s="8">
        <v>3987.704</v>
      </c>
      <c r="M33" s="8">
        <v>4791.365</v>
      </c>
      <c r="N33" s="8">
        <f t="shared" si="0"/>
        <v>60934.094999999994</v>
      </c>
      <c r="O33" s="3"/>
    </row>
    <row r="34" spans="1:15" ht="15.7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>
      <c r="A35" s="14" t="s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3"/>
    </row>
    <row r="36" spans="1:15" ht="15.75">
      <c r="A36" s="9" t="s">
        <v>32</v>
      </c>
      <c r="B36" s="13">
        <f aca="true" t="shared" si="1" ref="B36:M36">B8+B14+B20+B26</f>
        <v>33506</v>
      </c>
      <c r="C36" s="13">
        <f t="shared" si="1"/>
        <v>33463</v>
      </c>
      <c r="D36" s="13">
        <f t="shared" si="1"/>
        <v>33426</v>
      </c>
      <c r="E36" s="13">
        <f t="shared" si="1"/>
        <v>33409</v>
      </c>
      <c r="F36" s="13">
        <f t="shared" si="1"/>
        <v>33432</v>
      </c>
      <c r="G36" s="13">
        <f t="shared" si="1"/>
        <v>33467</v>
      </c>
      <c r="H36" s="13">
        <f t="shared" si="1"/>
        <v>33491</v>
      </c>
      <c r="I36" s="13">
        <f t="shared" si="1"/>
        <v>33541</v>
      </c>
      <c r="J36" s="13">
        <f t="shared" si="1"/>
        <v>33568</v>
      </c>
      <c r="K36" s="13">
        <f t="shared" si="1"/>
        <v>33504</v>
      </c>
      <c r="L36" s="13">
        <f t="shared" si="1"/>
        <v>33490</v>
      </c>
      <c r="M36" s="13">
        <f t="shared" si="1"/>
        <v>33521</v>
      </c>
      <c r="N36" s="8">
        <f>SUM(B36:M36)</f>
        <v>401818</v>
      </c>
      <c r="O36" s="3"/>
    </row>
    <row r="37" spans="1:15" ht="15.75">
      <c r="A37" s="9" t="s">
        <v>19</v>
      </c>
      <c r="B37" s="18" t="s">
        <v>20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8" t="s">
        <v>20</v>
      </c>
      <c r="K37" s="18" t="s">
        <v>20</v>
      </c>
      <c r="L37" s="18" t="s">
        <v>20</v>
      </c>
      <c r="M37" s="18" t="s">
        <v>20</v>
      </c>
      <c r="N37" s="18" t="s">
        <v>20</v>
      </c>
      <c r="O37" s="3"/>
    </row>
    <row r="38" spans="1:15" ht="15.75">
      <c r="A38" s="5" t="s">
        <v>21</v>
      </c>
      <c r="B38" s="18" t="s">
        <v>20</v>
      </c>
      <c r="C38" s="18" t="s">
        <v>20</v>
      </c>
      <c r="D38" s="18" t="s">
        <v>20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8" t="s">
        <v>20</v>
      </c>
      <c r="K38" s="18" t="s">
        <v>20</v>
      </c>
      <c r="L38" s="18" t="s">
        <v>20</v>
      </c>
      <c r="M38" s="18" t="s">
        <v>20</v>
      </c>
      <c r="N38" s="18" t="s">
        <v>20</v>
      </c>
      <c r="O38" s="3"/>
    </row>
    <row r="39" spans="1:15" ht="15.75">
      <c r="A39" s="5" t="s">
        <v>22</v>
      </c>
      <c r="B39" s="13">
        <f aca="true" t="shared" si="2" ref="B39:M39">B11+B17+B23+B33</f>
        <v>38493.932</v>
      </c>
      <c r="C39" s="13">
        <f t="shared" si="2"/>
        <v>36528.631</v>
      </c>
      <c r="D39" s="13">
        <f t="shared" si="2"/>
        <v>35511.761</v>
      </c>
      <c r="E39" s="13">
        <f t="shared" si="2"/>
        <v>30205.100999999995</v>
      </c>
      <c r="F39" s="13">
        <f t="shared" si="2"/>
        <v>28981.397</v>
      </c>
      <c r="G39" s="13">
        <f t="shared" si="2"/>
        <v>29603.623</v>
      </c>
      <c r="H39" s="13">
        <f t="shared" si="2"/>
        <v>28379.926</v>
      </c>
      <c r="I39" s="13">
        <f t="shared" si="2"/>
        <v>28976.354</v>
      </c>
      <c r="J39" s="13">
        <f t="shared" si="2"/>
        <v>28293.292</v>
      </c>
      <c r="K39" s="13">
        <f t="shared" si="2"/>
        <v>29755.552</v>
      </c>
      <c r="L39" s="13">
        <f t="shared" si="2"/>
        <v>28603.049000000003</v>
      </c>
      <c r="M39" s="13">
        <f t="shared" si="2"/>
        <v>33646.256</v>
      </c>
      <c r="N39" s="8">
        <f>SUM(B39:M39)</f>
        <v>376978.874</v>
      </c>
      <c r="O39" s="3"/>
    </row>
    <row r="40" spans="1:15" ht="15.7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"/>
    </row>
  </sheetData>
  <printOptions/>
  <pageMargins left="0.5" right="0.659" top="0.5" bottom="0.55" header="0.5" footer="0.5"/>
  <pageSetup orientation="landscape" scale="66" r:id="rId1"/>
  <headerFooter alignWithMargins="0">
    <oddFooter>&amp;L&amp;D&amp;CPAGE &amp;P&amp;R^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0"/>
  <sheetViews>
    <sheetView defaultGridColor="0" zoomScale="87" zoomScaleNormal="87" colorId="22" workbookViewId="0" topLeftCell="E19">
      <selection activeCell="N40" sqref="N40"/>
    </sheetView>
  </sheetViews>
  <sheetFormatPr defaultColWidth="9.59765625" defaultRowHeight="15"/>
  <cols>
    <col min="1" max="1" width="30.59765625" style="0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4">
        <v>1997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>
      <c r="A7" s="6" t="s">
        <v>34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>
      <c r="A8" s="5" t="s">
        <v>18</v>
      </c>
      <c r="B8" s="8">
        <v>1338</v>
      </c>
      <c r="C8" s="8">
        <v>1341</v>
      </c>
      <c r="D8" s="8">
        <v>1348</v>
      </c>
      <c r="E8" s="8">
        <v>1341</v>
      </c>
      <c r="F8" s="8">
        <v>1327</v>
      </c>
      <c r="G8" s="8">
        <v>1322</v>
      </c>
      <c r="H8" s="8">
        <v>1315</v>
      </c>
      <c r="I8" s="8">
        <v>1312</v>
      </c>
      <c r="J8" s="8">
        <v>1318</v>
      </c>
      <c r="K8" s="8">
        <v>1325</v>
      </c>
      <c r="L8" s="8">
        <v>1329</v>
      </c>
      <c r="M8" s="8">
        <v>1335</v>
      </c>
      <c r="N8" s="8">
        <f>SUM(B8:M8)</f>
        <v>15951</v>
      </c>
    </row>
    <row r="9" spans="1:14" ht="15.75">
      <c r="A9" s="9" t="s">
        <v>19</v>
      </c>
      <c r="B9" s="10" t="s">
        <v>20</v>
      </c>
      <c r="C9" s="10" t="s">
        <v>20</v>
      </c>
      <c r="D9" s="10" t="s">
        <v>20</v>
      </c>
      <c r="E9" s="10" t="s">
        <v>20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</row>
    <row r="10" spans="1:14" ht="15.75">
      <c r="A10" s="5" t="s">
        <v>21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</row>
    <row r="11" spans="1:14" ht="15.75">
      <c r="A11" s="5" t="s">
        <v>22</v>
      </c>
      <c r="B11" s="8">
        <v>1668.794</v>
      </c>
      <c r="C11" s="8">
        <v>1645.485</v>
      </c>
      <c r="D11" s="8">
        <v>1452.553</v>
      </c>
      <c r="E11" s="8">
        <v>1191.664</v>
      </c>
      <c r="F11" s="8">
        <v>946.833</v>
      </c>
      <c r="G11" s="8">
        <v>684.951</v>
      </c>
      <c r="H11" s="8">
        <v>520.405</v>
      </c>
      <c r="I11" s="8">
        <v>466.955</v>
      </c>
      <c r="J11" s="8">
        <v>501.616</v>
      </c>
      <c r="K11" s="8">
        <v>683.704</v>
      </c>
      <c r="L11" s="8">
        <v>929.604</v>
      </c>
      <c r="M11" s="8">
        <v>1367.785</v>
      </c>
      <c r="N11" s="8">
        <f>SUM(B11:M11)</f>
        <v>12060.348999999998</v>
      </c>
    </row>
    <row r="12" spans="1:14" ht="15.75">
      <c r="A12" s="5"/>
      <c r="B12" s="1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.75">
      <c r="A13" s="6" t="s">
        <v>35</v>
      </c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12"/>
      <c r="N13" s="5"/>
    </row>
    <row r="14" spans="1:14" ht="15.75">
      <c r="A14" s="5" t="s">
        <v>18</v>
      </c>
      <c r="B14" s="8">
        <v>429</v>
      </c>
      <c r="C14" s="8">
        <v>431</v>
      </c>
      <c r="D14" s="8">
        <v>435</v>
      </c>
      <c r="E14" s="8">
        <v>438</v>
      </c>
      <c r="F14" s="8">
        <v>437</v>
      </c>
      <c r="G14" s="8">
        <v>440</v>
      </c>
      <c r="H14" s="8">
        <v>433</v>
      </c>
      <c r="I14" s="8">
        <v>431</v>
      </c>
      <c r="J14" s="8">
        <v>444</v>
      </c>
      <c r="K14" s="8">
        <v>455</v>
      </c>
      <c r="L14" s="8">
        <v>457</v>
      </c>
      <c r="M14" s="8">
        <v>455</v>
      </c>
      <c r="N14" s="8">
        <f>SUM(B14:M14)</f>
        <v>5285</v>
      </c>
    </row>
    <row r="15" spans="1:14" ht="15.75">
      <c r="A15" s="9" t="s">
        <v>19</v>
      </c>
      <c r="B15" s="10" t="s">
        <v>20</v>
      </c>
      <c r="C15" s="10" t="s">
        <v>20</v>
      </c>
      <c r="D15" s="10" t="s">
        <v>20</v>
      </c>
      <c r="E15" s="10" t="s">
        <v>20</v>
      </c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  <c r="L15" s="10" t="s">
        <v>20</v>
      </c>
      <c r="M15" s="10" t="s">
        <v>20</v>
      </c>
      <c r="N15" s="10" t="s">
        <v>20</v>
      </c>
    </row>
    <row r="16" spans="1:14" ht="15.75">
      <c r="A16" s="5" t="s">
        <v>21</v>
      </c>
      <c r="B16" s="10" t="s">
        <v>20</v>
      </c>
      <c r="C16" s="10" t="s">
        <v>20</v>
      </c>
      <c r="D16" s="10" t="s">
        <v>20</v>
      </c>
      <c r="E16" s="10" t="s">
        <v>20</v>
      </c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</row>
    <row r="17" spans="1:14" ht="15.75">
      <c r="A17" s="5" t="s">
        <v>22</v>
      </c>
      <c r="B17" s="8">
        <v>1446.03</v>
      </c>
      <c r="C17" s="8">
        <v>1271.622</v>
      </c>
      <c r="D17" s="8">
        <v>1179.825</v>
      </c>
      <c r="E17" s="8">
        <v>997.653</v>
      </c>
      <c r="F17" s="8">
        <v>773.032</v>
      </c>
      <c r="G17" s="8">
        <v>499.721</v>
      </c>
      <c r="H17" s="8">
        <v>273.761</v>
      </c>
      <c r="I17" s="8">
        <v>171.405</v>
      </c>
      <c r="J17" s="8">
        <v>178.516</v>
      </c>
      <c r="K17" s="8">
        <v>943.71</v>
      </c>
      <c r="L17" s="8">
        <v>1445.135</v>
      </c>
      <c r="M17" s="8">
        <v>1602.504</v>
      </c>
      <c r="N17" s="8">
        <f>SUM(B17:M17)</f>
        <v>10782.914</v>
      </c>
    </row>
    <row r="18" spans="1:14" ht="15.75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5"/>
    </row>
    <row r="19" spans="1:14" ht="15.75">
      <c r="A19" s="14" t="s">
        <v>36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"/>
    </row>
    <row r="20" spans="1:14" ht="15.75">
      <c r="A20" s="5" t="s">
        <v>18</v>
      </c>
      <c r="B20" s="8">
        <v>3</v>
      </c>
      <c r="C20" s="8">
        <v>5</v>
      </c>
      <c r="D20" s="8">
        <v>5</v>
      </c>
      <c r="E20" s="8">
        <v>5</v>
      </c>
      <c r="F20" s="8">
        <v>4</v>
      </c>
      <c r="G20" s="8">
        <v>4</v>
      </c>
      <c r="H20" s="8">
        <v>4</v>
      </c>
      <c r="I20" s="8">
        <v>3</v>
      </c>
      <c r="J20" s="8">
        <v>4</v>
      </c>
      <c r="K20" s="8">
        <v>4</v>
      </c>
      <c r="L20" s="8">
        <v>4</v>
      </c>
      <c r="M20" s="8">
        <v>4</v>
      </c>
      <c r="N20" s="8">
        <f>SUM(B20:M20)</f>
        <v>49</v>
      </c>
    </row>
    <row r="21" spans="1:14" ht="15.75">
      <c r="A21" s="9" t="s">
        <v>19</v>
      </c>
      <c r="B21" s="15">
        <v>0.56146</v>
      </c>
      <c r="C21" s="15">
        <v>0.903092</v>
      </c>
      <c r="D21" s="15">
        <v>0.841548</v>
      </c>
      <c r="E21" s="15">
        <v>0.967864</v>
      </c>
      <c r="F21" s="15">
        <v>0.69188</v>
      </c>
      <c r="G21" s="15">
        <v>0.76104</v>
      </c>
      <c r="H21" s="15">
        <v>0.83272</v>
      </c>
      <c r="I21" s="15">
        <v>0.76404</v>
      </c>
      <c r="J21" s="15">
        <v>0.76404</v>
      </c>
      <c r="K21" s="15">
        <v>0.663348</v>
      </c>
      <c r="L21" s="15">
        <v>0.659184</v>
      </c>
      <c r="M21" s="15">
        <v>0.66324</v>
      </c>
      <c r="N21" s="15">
        <f>SUM(B21:M21)</f>
        <v>9.073456</v>
      </c>
    </row>
    <row r="22" spans="1:14" ht="15.75">
      <c r="A22" s="9" t="s">
        <v>21</v>
      </c>
      <c r="B22" s="15">
        <v>0.56146</v>
      </c>
      <c r="C22" s="15">
        <v>0.903092</v>
      </c>
      <c r="D22" s="15">
        <v>0.841548</v>
      </c>
      <c r="E22" s="15">
        <v>0.967864</v>
      </c>
      <c r="F22" s="15">
        <v>0.69188</v>
      </c>
      <c r="G22" s="15">
        <v>0.76104</v>
      </c>
      <c r="H22" s="15">
        <v>0.83272</v>
      </c>
      <c r="I22" s="15">
        <v>0.76404</v>
      </c>
      <c r="J22" s="15">
        <v>0.76404</v>
      </c>
      <c r="K22" s="15">
        <v>0.663348</v>
      </c>
      <c r="L22" s="15">
        <v>0.659184</v>
      </c>
      <c r="M22" s="15">
        <v>0.66324</v>
      </c>
      <c r="N22" s="15">
        <f>SUM(B22:M22)</f>
        <v>9.073456</v>
      </c>
    </row>
    <row r="23" spans="1:14" ht="15.75">
      <c r="A23" s="5" t="s">
        <v>22</v>
      </c>
      <c r="B23" s="8">
        <v>189.692</v>
      </c>
      <c r="C23" s="8">
        <v>201.76</v>
      </c>
      <c r="D23" s="8">
        <v>243.392</v>
      </c>
      <c r="E23" s="8">
        <v>257.18</v>
      </c>
      <c r="F23" s="8">
        <v>215.804</v>
      </c>
      <c r="G23" s="8">
        <v>265.352</v>
      </c>
      <c r="H23" s="8">
        <v>276.416</v>
      </c>
      <c r="I23" s="8">
        <v>270.84</v>
      </c>
      <c r="J23" s="8">
        <v>291.948</v>
      </c>
      <c r="K23" s="8">
        <v>282.288</v>
      </c>
      <c r="L23" s="8">
        <v>263.352</v>
      </c>
      <c r="M23" s="8">
        <v>291.336</v>
      </c>
      <c r="N23" s="8">
        <f>SUM(B23:M23)</f>
        <v>3049.3599999999997</v>
      </c>
    </row>
    <row r="24" spans="1:14" ht="15.7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7"/>
    </row>
    <row r="25" spans="1:14" ht="15.75">
      <c r="A25" s="14" t="s">
        <v>37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1"/>
    </row>
    <row r="26" spans="1:14" ht="15.75">
      <c r="A26" s="5" t="s">
        <v>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aca="true" t="shared" si="0" ref="N26:N33">SUM(B26:M26)</f>
        <v>0</v>
      </c>
    </row>
    <row r="27" spans="1:14" ht="15.75">
      <c r="A27" s="9" t="s">
        <v>26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5">
        <f t="shared" si="0"/>
        <v>0</v>
      </c>
    </row>
    <row r="28" spans="1:14" ht="15.75">
      <c r="A28" s="9" t="s">
        <v>27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5">
        <f t="shared" si="0"/>
        <v>0</v>
      </c>
    </row>
    <row r="29" spans="1:14" ht="15.75">
      <c r="A29" s="5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5">
        <f t="shared" si="0"/>
        <v>0</v>
      </c>
    </row>
    <row r="30" spans="1:14" ht="15.75">
      <c r="A30" s="5" t="s">
        <v>28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0</v>
      </c>
    </row>
    <row r="31" spans="1:14" ht="15.75">
      <c r="A31" s="5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8">
        <f t="shared" si="0"/>
        <v>0</v>
      </c>
    </row>
    <row r="32" spans="1:14" ht="15.75">
      <c r="A32" s="5" t="s">
        <v>30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>
        <f t="shared" si="0"/>
        <v>0</v>
      </c>
    </row>
    <row r="33" spans="1:14" ht="15.75">
      <c r="A33" s="5" t="s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8">
        <f t="shared" si="0"/>
        <v>0</v>
      </c>
    </row>
    <row r="34" spans="1:14" ht="15.75">
      <c r="A34" s="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3"/>
    </row>
    <row r="35" spans="1:14" ht="15.75">
      <c r="A35" s="14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2"/>
    </row>
    <row r="36" spans="1:14" ht="15.75">
      <c r="A36" s="9" t="s">
        <v>32</v>
      </c>
      <c r="B36" s="13">
        <f aca="true" t="shared" si="1" ref="B36:M36">B8+B14+B20+B26</f>
        <v>1770</v>
      </c>
      <c r="C36" s="13">
        <f t="shared" si="1"/>
        <v>1777</v>
      </c>
      <c r="D36" s="13">
        <f t="shared" si="1"/>
        <v>1788</v>
      </c>
      <c r="E36" s="13">
        <f t="shared" si="1"/>
        <v>1784</v>
      </c>
      <c r="F36" s="13">
        <f t="shared" si="1"/>
        <v>1768</v>
      </c>
      <c r="G36" s="13">
        <f t="shared" si="1"/>
        <v>1766</v>
      </c>
      <c r="H36" s="13">
        <f t="shared" si="1"/>
        <v>1752</v>
      </c>
      <c r="I36" s="13">
        <f t="shared" si="1"/>
        <v>1746</v>
      </c>
      <c r="J36" s="13">
        <f t="shared" si="1"/>
        <v>1766</v>
      </c>
      <c r="K36" s="13">
        <f t="shared" si="1"/>
        <v>1784</v>
      </c>
      <c r="L36" s="13">
        <f t="shared" si="1"/>
        <v>1790</v>
      </c>
      <c r="M36" s="13">
        <f t="shared" si="1"/>
        <v>1794</v>
      </c>
      <c r="N36" s="8">
        <f>SUM(B36:M36)</f>
        <v>21285</v>
      </c>
    </row>
    <row r="37" spans="1:14" ht="15.75">
      <c r="A37" s="9" t="s">
        <v>19</v>
      </c>
      <c r="B37" s="18" t="s">
        <v>20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8" t="s">
        <v>20</v>
      </c>
      <c r="K37" s="18" t="s">
        <v>20</v>
      </c>
      <c r="L37" s="18" t="s">
        <v>20</v>
      </c>
      <c r="M37" s="18" t="s">
        <v>20</v>
      </c>
      <c r="N37" s="18" t="s">
        <v>20</v>
      </c>
    </row>
    <row r="38" spans="1:14" ht="15.75">
      <c r="A38" s="5" t="s">
        <v>21</v>
      </c>
      <c r="B38" s="18" t="s">
        <v>20</v>
      </c>
      <c r="C38" s="18" t="s">
        <v>20</v>
      </c>
      <c r="D38" s="18" t="s">
        <v>20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8" t="s">
        <v>20</v>
      </c>
      <c r="K38" s="18" t="s">
        <v>20</v>
      </c>
      <c r="L38" s="18" t="s">
        <v>20</v>
      </c>
      <c r="M38" s="18" t="s">
        <v>20</v>
      </c>
      <c r="N38" s="18" t="s">
        <v>20</v>
      </c>
    </row>
    <row r="39" spans="1:14" ht="15.75">
      <c r="A39" s="5" t="s">
        <v>22</v>
      </c>
      <c r="B39" s="13">
        <f aca="true" t="shared" si="2" ref="B39:M39">B11+B17+B23+B33</f>
        <v>3304.516</v>
      </c>
      <c r="C39" s="13">
        <f t="shared" si="2"/>
        <v>3118.867</v>
      </c>
      <c r="D39" s="13">
        <f t="shared" si="2"/>
        <v>2875.77</v>
      </c>
      <c r="E39" s="13">
        <f t="shared" si="2"/>
        <v>2446.497</v>
      </c>
      <c r="F39" s="13">
        <f t="shared" si="2"/>
        <v>1935.669</v>
      </c>
      <c r="G39" s="13">
        <f t="shared" si="2"/>
        <v>1450.024</v>
      </c>
      <c r="H39" s="13">
        <f t="shared" si="2"/>
        <v>1070.5819999999999</v>
      </c>
      <c r="I39" s="13">
        <f t="shared" si="2"/>
        <v>909.2</v>
      </c>
      <c r="J39" s="13">
        <f t="shared" si="2"/>
        <v>972.0799999999999</v>
      </c>
      <c r="K39" s="13">
        <f t="shared" si="2"/>
        <v>1909.702</v>
      </c>
      <c r="L39" s="13">
        <f t="shared" si="2"/>
        <v>2638.091</v>
      </c>
      <c r="M39" s="13">
        <f t="shared" si="2"/>
        <v>3261.625</v>
      </c>
      <c r="N39" s="8">
        <f>SUM(B39:M39)</f>
        <v>25892.623000000003</v>
      </c>
    </row>
    <row r="40" spans="1:14" ht="15.75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printOptions/>
  <pageMargins left="0.5" right="0.659" top="0.5" bottom="0.55" header="0.5" footer="0.5"/>
  <pageSetup orientation="landscape" scale="66" r:id="rId1"/>
  <headerFooter alignWithMargins="0">
    <oddFooter>&amp;L&amp;D&amp;CPAGE &amp;P&amp;R^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44"/>
  <sheetViews>
    <sheetView defaultGridColor="0" zoomScale="87" zoomScaleNormal="87" colorId="22" workbookViewId="0" topLeftCell="E23">
      <selection activeCell="N44" sqref="N44"/>
    </sheetView>
  </sheetViews>
  <sheetFormatPr defaultColWidth="9.59765625" defaultRowHeight="15"/>
  <cols>
    <col min="1" max="1" width="30.59765625" style="0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4">
        <v>1997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>
      <c r="A7" s="6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</row>
    <row r="8" spans="1:14" ht="15.75">
      <c r="A8" s="5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SUM(B8:M8)</f>
        <v>0</v>
      </c>
    </row>
    <row r="9" spans="1:14" ht="15.75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 t="s">
        <v>20</v>
      </c>
    </row>
    <row r="10" spans="1:14" ht="15.75">
      <c r="A10" s="5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20</v>
      </c>
    </row>
    <row r="11" spans="1:14" ht="15.75">
      <c r="A11" s="5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>SUM(B11:M11)</f>
        <v>0</v>
      </c>
    </row>
    <row r="12" spans="1:14" ht="15.75">
      <c r="A12" s="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5"/>
    </row>
    <row r="13" spans="1:14" ht="15.75">
      <c r="A13" s="6" t="s">
        <v>41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5"/>
    </row>
    <row r="14" spans="1:14" ht="15.75">
      <c r="A14" s="5" t="s">
        <v>18</v>
      </c>
      <c r="B14" s="8">
        <v>3</v>
      </c>
      <c r="C14" s="8">
        <v>3</v>
      </c>
      <c r="D14" s="8">
        <v>3</v>
      </c>
      <c r="E14" s="8">
        <v>4</v>
      </c>
      <c r="F14" s="8">
        <v>5</v>
      </c>
      <c r="G14" s="8">
        <v>5</v>
      </c>
      <c r="H14" s="8">
        <v>5</v>
      </c>
      <c r="I14" s="8">
        <v>5</v>
      </c>
      <c r="J14" s="8">
        <v>5</v>
      </c>
      <c r="K14" s="8">
        <v>5</v>
      </c>
      <c r="L14" s="8">
        <v>5</v>
      </c>
      <c r="M14" s="8">
        <v>5</v>
      </c>
      <c r="N14" s="8">
        <f>SUM(B14:M14)</f>
        <v>53</v>
      </c>
    </row>
    <row r="15" spans="1:14" ht="15.75">
      <c r="A15" s="9" t="s">
        <v>19</v>
      </c>
      <c r="B15" s="8" t="s">
        <v>20</v>
      </c>
      <c r="C15" s="8" t="s">
        <v>20</v>
      </c>
      <c r="D15" s="8" t="s">
        <v>20</v>
      </c>
      <c r="E15" s="8" t="s">
        <v>20</v>
      </c>
      <c r="F15" s="8" t="s">
        <v>20</v>
      </c>
      <c r="G15" s="8" t="s">
        <v>20</v>
      </c>
      <c r="H15" s="8" t="s">
        <v>20</v>
      </c>
      <c r="I15" s="8" t="s">
        <v>20</v>
      </c>
      <c r="J15" s="8" t="s">
        <v>20</v>
      </c>
      <c r="K15" s="8" t="s">
        <v>20</v>
      </c>
      <c r="L15" s="8" t="s">
        <v>20</v>
      </c>
      <c r="M15" s="8" t="s">
        <v>20</v>
      </c>
      <c r="N15" s="10" t="s">
        <v>20</v>
      </c>
    </row>
    <row r="16" spans="1:14" ht="15.75">
      <c r="A16" s="5" t="s">
        <v>21</v>
      </c>
      <c r="B16" s="8" t="s">
        <v>20</v>
      </c>
      <c r="C16" s="8" t="s">
        <v>20</v>
      </c>
      <c r="D16" s="8" t="s">
        <v>20</v>
      </c>
      <c r="E16" s="8" t="s">
        <v>20</v>
      </c>
      <c r="F16" s="8" t="s">
        <v>20</v>
      </c>
      <c r="G16" s="8" t="s">
        <v>20</v>
      </c>
      <c r="H16" s="8" t="s">
        <v>20</v>
      </c>
      <c r="I16" s="8" t="s">
        <v>20</v>
      </c>
      <c r="J16" s="8" t="s">
        <v>20</v>
      </c>
      <c r="K16" s="8" t="s">
        <v>20</v>
      </c>
      <c r="L16" s="8" t="s">
        <v>20</v>
      </c>
      <c r="M16" s="8" t="s">
        <v>20</v>
      </c>
      <c r="N16" s="10" t="s">
        <v>20</v>
      </c>
    </row>
    <row r="17" spans="1:14" ht="15.75">
      <c r="A17" s="5" t="s">
        <v>22</v>
      </c>
      <c r="B17" s="8">
        <v>132.264</v>
      </c>
      <c r="C17" s="8">
        <v>148.704</v>
      </c>
      <c r="D17" s="8">
        <v>140.448</v>
      </c>
      <c r="E17" s="8">
        <v>148.92</v>
      </c>
      <c r="F17" s="8">
        <v>136.92</v>
      </c>
      <c r="G17" s="8">
        <v>169.632</v>
      </c>
      <c r="H17" s="8">
        <v>179.328</v>
      </c>
      <c r="I17" s="8">
        <v>187.008</v>
      </c>
      <c r="J17" s="8">
        <v>123.552</v>
      </c>
      <c r="K17" s="8">
        <v>100.896</v>
      </c>
      <c r="L17" s="8">
        <v>81.504</v>
      </c>
      <c r="M17" s="8">
        <v>79.488</v>
      </c>
      <c r="N17" s="8">
        <f>SUM(B17:M17)</f>
        <v>1628.6639999999998</v>
      </c>
    </row>
    <row r="18" spans="1:14" ht="15.7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5"/>
    </row>
    <row r="19" spans="1:14" ht="15.75">
      <c r="A19" s="14" t="s">
        <v>42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"/>
    </row>
    <row r="20" spans="1:14" ht="15.75">
      <c r="A20" s="5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>
        <f>SUM(B20:M20)</f>
        <v>0</v>
      </c>
    </row>
    <row r="21" spans="1:14" ht="15.75">
      <c r="A21" s="9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6"/>
      <c r="N21" s="15">
        <f>SUM(B21:M21)</f>
        <v>0</v>
      </c>
    </row>
    <row r="22" spans="1:14" ht="15.75">
      <c r="A22" s="9" t="s">
        <v>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>
        <f>SUM(B22:M22)</f>
        <v>0</v>
      </c>
    </row>
    <row r="23" spans="1:14" ht="15.75">
      <c r="A23" s="5" t="s">
        <v>22</v>
      </c>
      <c r="B23" s="8"/>
      <c r="C23" s="8"/>
      <c r="D23" s="8"/>
      <c r="E23" s="22"/>
      <c r="F23" s="22"/>
      <c r="G23" s="22"/>
      <c r="H23" s="22"/>
      <c r="I23" s="22"/>
      <c r="J23" s="22"/>
      <c r="K23" s="22"/>
      <c r="L23" s="22"/>
      <c r="M23" s="22"/>
      <c r="N23" s="8">
        <f>SUM(B23:M23)</f>
        <v>0</v>
      </c>
    </row>
    <row r="24" spans="1:14" ht="15.75">
      <c r="A24" s="5"/>
      <c r="B24" s="8"/>
      <c r="C24" s="8"/>
      <c r="D24" s="8"/>
      <c r="E24" s="22"/>
      <c r="F24" s="22"/>
      <c r="G24" s="22"/>
      <c r="H24" s="22"/>
      <c r="I24" s="22"/>
      <c r="J24" s="22"/>
      <c r="K24" s="22"/>
      <c r="L24" s="22"/>
      <c r="M24" s="22"/>
      <c r="N24" s="17"/>
    </row>
    <row r="25" spans="1:14" ht="15.75">
      <c r="A25" s="14" t="s">
        <v>43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1"/>
    </row>
    <row r="26" spans="1:14" ht="15.75">
      <c r="A26" s="5" t="s">
        <v>18</v>
      </c>
      <c r="B26" s="8">
        <v>2</v>
      </c>
      <c r="C26" s="8">
        <v>2</v>
      </c>
      <c r="D26" s="8">
        <v>3</v>
      </c>
      <c r="E26" s="8">
        <v>5</v>
      </c>
      <c r="F26" s="8">
        <v>5</v>
      </c>
      <c r="G26" s="8">
        <v>5</v>
      </c>
      <c r="H26" s="8">
        <v>5</v>
      </c>
      <c r="I26" s="8">
        <v>5</v>
      </c>
      <c r="J26" s="8">
        <v>5</v>
      </c>
      <c r="K26" s="8">
        <v>5</v>
      </c>
      <c r="L26" s="8">
        <v>5</v>
      </c>
      <c r="M26" s="8">
        <v>5</v>
      </c>
      <c r="N26" s="8">
        <f aca="true" t="shared" si="0" ref="N26:N33">SUM(B26:M26)</f>
        <v>52</v>
      </c>
    </row>
    <row r="27" spans="1:14" ht="15.75">
      <c r="A27" s="9" t="s">
        <v>26</v>
      </c>
      <c r="B27" s="15">
        <v>10.07820225263073</v>
      </c>
      <c r="C27" s="15">
        <v>7.967721368043869</v>
      </c>
      <c r="D27" s="15">
        <v>10.57819820016867</v>
      </c>
      <c r="E27" s="15">
        <v>15.76732951413157</v>
      </c>
      <c r="F27" s="15">
        <v>14.9942</v>
      </c>
      <c r="G27" s="15">
        <v>15.084</v>
      </c>
      <c r="H27" s="15">
        <v>15.2084</v>
      </c>
      <c r="I27" s="15">
        <v>16.015</v>
      </c>
      <c r="J27" s="15">
        <v>15.8146</v>
      </c>
      <c r="K27" s="15">
        <v>16.1806</v>
      </c>
      <c r="L27" s="15">
        <v>15.5466</v>
      </c>
      <c r="M27" s="15">
        <v>15.6764</v>
      </c>
      <c r="N27" s="15">
        <f t="shared" si="0"/>
        <v>168.91125133497485</v>
      </c>
    </row>
    <row r="28" spans="1:14" ht="15.75">
      <c r="A28" s="9" t="s">
        <v>27</v>
      </c>
      <c r="B28" s="15">
        <v>9.96100225263073</v>
      </c>
      <c r="C28" s="15">
        <v>7.84412136804387</v>
      </c>
      <c r="D28" s="15">
        <v>10.37039820016867</v>
      </c>
      <c r="E28" s="15">
        <v>15.28392951413157</v>
      </c>
      <c r="F28" s="15">
        <v>14.5873</v>
      </c>
      <c r="G28" s="15">
        <v>15.0376</v>
      </c>
      <c r="H28" s="15">
        <v>14.9774</v>
      </c>
      <c r="I28" s="15">
        <v>15.6126</v>
      </c>
      <c r="J28" s="15">
        <v>15.4332</v>
      </c>
      <c r="K28" s="15">
        <v>15.8472</v>
      </c>
      <c r="L28" s="15">
        <v>15.102</v>
      </c>
      <c r="M28" s="15">
        <v>15.4748</v>
      </c>
      <c r="N28" s="15">
        <f t="shared" si="0"/>
        <v>165.53155133497484</v>
      </c>
    </row>
    <row r="29" spans="1:14" ht="15.75">
      <c r="A29" s="5" t="s">
        <v>21</v>
      </c>
      <c r="B29" s="15">
        <v>10.07820225263073</v>
      </c>
      <c r="C29" s="15">
        <v>7.967721368043869</v>
      </c>
      <c r="D29" s="15">
        <v>10.57819820016867</v>
      </c>
      <c r="E29" s="15">
        <v>15.76732951413157</v>
      </c>
      <c r="F29" s="15">
        <v>14.9942</v>
      </c>
      <c r="G29" s="15">
        <v>15.084</v>
      </c>
      <c r="H29" s="15">
        <v>15.2084</v>
      </c>
      <c r="I29" s="15">
        <v>16.015</v>
      </c>
      <c r="J29" s="15">
        <v>15.8146</v>
      </c>
      <c r="K29" s="15">
        <v>16.1806</v>
      </c>
      <c r="L29" s="15">
        <v>15.5466</v>
      </c>
      <c r="M29" s="15">
        <v>15.6764</v>
      </c>
      <c r="N29" s="15">
        <f t="shared" si="0"/>
        <v>168.91125133497485</v>
      </c>
    </row>
    <row r="30" spans="1:14" ht="15.75">
      <c r="A30" s="5" t="s">
        <v>28</v>
      </c>
      <c r="B30" s="8">
        <v>3232.4</v>
      </c>
      <c r="C30" s="8">
        <v>2337.2</v>
      </c>
      <c r="D30" s="8">
        <v>3258</v>
      </c>
      <c r="E30" s="8">
        <v>3535.2</v>
      </c>
      <c r="F30" s="8">
        <v>3493.4</v>
      </c>
      <c r="G30" s="8">
        <v>4115.6</v>
      </c>
      <c r="H30" s="8">
        <v>3755.8</v>
      </c>
      <c r="I30" s="8">
        <v>3620.4</v>
      </c>
      <c r="J30" s="8">
        <v>4154</v>
      </c>
      <c r="K30" s="8">
        <v>4093.4</v>
      </c>
      <c r="L30" s="8">
        <v>3049</v>
      </c>
      <c r="M30" s="8">
        <v>3538</v>
      </c>
      <c r="N30" s="8">
        <f t="shared" si="0"/>
        <v>42182.4</v>
      </c>
    </row>
    <row r="31" spans="1:14" ht="15.75">
      <c r="A31" s="5" t="s">
        <v>29</v>
      </c>
      <c r="B31" s="8">
        <v>1821.6823449685</v>
      </c>
      <c r="C31" s="8">
        <v>1298.4</v>
      </c>
      <c r="D31" s="8">
        <v>1843.8</v>
      </c>
      <c r="E31" s="8">
        <v>3257.763455133662</v>
      </c>
      <c r="F31" s="8">
        <v>3430.276176741018</v>
      </c>
      <c r="G31" s="8">
        <v>3609.082344968499</v>
      </c>
      <c r="H31" s="8">
        <v>3499.26723310063</v>
      </c>
      <c r="I31" s="8">
        <v>3482.004010216243</v>
      </c>
      <c r="J31" s="8">
        <v>3671.971011067597</v>
      </c>
      <c r="K31" s="8">
        <v>3961.058289460242</v>
      </c>
      <c r="L31" s="8">
        <v>2892.47139621999</v>
      </c>
      <c r="M31" s="8">
        <v>3373.7167318236</v>
      </c>
      <c r="N31" s="8">
        <f t="shared" si="0"/>
        <v>36141.49299369998</v>
      </c>
    </row>
    <row r="32" spans="1:14" ht="15.75">
      <c r="A32" s="5" t="s">
        <v>30</v>
      </c>
      <c r="B32" s="8">
        <v>2238</v>
      </c>
      <c r="C32" s="8">
        <v>1551.6</v>
      </c>
      <c r="D32" s="8">
        <v>2434.2</v>
      </c>
      <c r="E32" s="8">
        <v>3874.239014473012</v>
      </c>
      <c r="F32" s="8">
        <v>3689.043177592372</v>
      </c>
      <c r="G32" s="8">
        <v>4496.013571258301</v>
      </c>
      <c r="H32" s="8">
        <v>4010.944180146432</v>
      </c>
      <c r="I32" s="8">
        <v>3685.091288608888</v>
      </c>
      <c r="J32" s="8">
        <v>4730.2479581134</v>
      </c>
      <c r="K32" s="8">
        <v>4506.487125489528</v>
      </c>
      <c r="L32" s="8">
        <v>3743.65212123276</v>
      </c>
      <c r="M32" s="8">
        <v>4207.410178443725</v>
      </c>
      <c r="N32" s="8">
        <f t="shared" si="0"/>
        <v>43166.92861535841</v>
      </c>
    </row>
    <row r="33" spans="1:14" ht="15.75">
      <c r="A33" s="5" t="s">
        <v>22</v>
      </c>
      <c r="B33" s="8">
        <v>4018.416</v>
      </c>
      <c r="C33" s="8">
        <v>2851.728</v>
      </c>
      <c r="D33" s="8">
        <v>4280.016</v>
      </c>
      <c r="E33" s="8">
        <v>7040.32</v>
      </c>
      <c r="F33" s="8">
        <v>7096.529</v>
      </c>
      <c r="G33" s="8">
        <v>8145.044</v>
      </c>
      <c r="H33" s="8">
        <v>7651.759</v>
      </c>
      <c r="I33" s="8">
        <v>7284.894</v>
      </c>
      <c r="J33" s="8">
        <v>8530.175</v>
      </c>
      <c r="K33" s="8">
        <v>8546.611</v>
      </c>
      <c r="L33" s="8">
        <v>6573.356</v>
      </c>
      <c r="M33" s="8">
        <v>7503.874</v>
      </c>
      <c r="N33" s="8">
        <f t="shared" si="0"/>
        <v>79522.722</v>
      </c>
    </row>
    <row r="34" spans="1:14" ht="15.7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>
      <c r="A35" s="14" t="s">
        <v>44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2"/>
    </row>
    <row r="36" spans="1:14" ht="15.75">
      <c r="A36" s="9" t="s">
        <v>32</v>
      </c>
      <c r="B36" s="13">
        <f aca="true" t="shared" si="1" ref="B36:M36">B8+B14+B20+B26</f>
        <v>5</v>
      </c>
      <c r="C36" s="13">
        <f t="shared" si="1"/>
        <v>5</v>
      </c>
      <c r="D36" s="13">
        <f t="shared" si="1"/>
        <v>6</v>
      </c>
      <c r="E36" s="13">
        <f t="shared" si="1"/>
        <v>9</v>
      </c>
      <c r="F36" s="13">
        <f t="shared" si="1"/>
        <v>10</v>
      </c>
      <c r="G36" s="13">
        <f t="shared" si="1"/>
        <v>10</v>
      </c>
      <c r="H36" s="13">
        <f t="shared" si="1"/>
        <v>10</v>
      </c>
      <c r="I36" s="13">
        <f t="shared" si="1"/>
        <v>10</v>
      </c>
      <c r="J36" s="13">
        <f t="shared" si="1"/>
        <v>10</v>
      </c>
      <c r="K36" s="13">
        <f t="shared" si="1"/>
        <v>10</v>
      </c>
      <c r="L36" s="13">
        <f t="shared" si="1"/>
        <v>10</v>
      </c>
      <c r="M36" s="13">
        <f t="shared" si="1"/>
        <v>10</v>
      </c>
      <c r="N36" s="8">
        <f>SUM(B36:M36)</f>
        <v>105</v>
      </c>
    </row>
    <row r="37" spans="1:14" ht="15.75">
      <c r="A37" s="9" t="s">
        <v>19</v>
      </c>
      <c r="B37" s="18" t="s">
        <v>20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8" t="s">
        <v>20</v>
      </c>
      <c r="K37" s="18" t="s">
        <v>20</v>
      </c>
      <c r="L37" s="18" t="s">
        <v>20</v>
      </c>
      <c r="M37" s="18" t="s">
        <v>20</v>
      </c>
      <c r="N37" s="18" t="s">
        <v>20</v>
      </c>
    </row>
    <row r="38" spans="1:14" ht="15.75">
      <c r="A38" s="5" t="s">
        <v>21</v>
      </c>
      <c r="B38" s="18" t="s">
        <v>20</v>
      </c>
      <c r="C38" s="18" t="s">
        <v>20</v>
      </c>
      <c r="D38" s="18" t="s">
        <v>20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8" t="s">
        <v>20</v>
      </c>
      <c r="K38" s="18" t="s">
        <v>20</v>
      </c>
      <c r="L38" s="18" t="s">
        <v>20</v>
      </c>
      <c r="M38" s="18" t="s">
        <v>20</v>
      </c>
      <c r="N38" s="18" t="s">
        <v>20</v>
      </c>
    </row>
    <row r="39" spans="1:14" ht="15.75">
      <c r="A39" s="5" t="s">
        <v>22</v>
      </c>
      <c r="B39" s="13">
        <f aca="true" t="shared" si="2" ref="B39:M39">B11+B17+B23+B33</f>
        <v>4150.68</v>
      </c>
      <c r="C39" s="13">
        <f t="shared" si="2"/>
        <v>3000.4320000000002</v>
      </c>
      <c r="D39" s="13">
        <f t="shared" si="2"/>
        <v>4420.464</v>
      </c>
      <c r="E39" s="13">
        <f t="shared" si="2"/>
        <v>7189.24</v>
      </c>
      <c r="F39" s="13">
        <f t="shared" si="2"/>
        <v>7233.4490000000005</v>
      </c>
      <c r="G39" s="13">
        <f t="shared" si="2"/>
        <v>8314.676</v>
      </c>
      <c r="H39" s="13">
        <f t="shared" si="2"/>
        <v>7831.087</v>
      </c>
      <c r="I39" s="13">
        <f t="shared" si="2"/>
        <v>7471.902</v>
      </c>
      <c r="J39" s="13">
        <f t="shared" si="2"/>
        <v>8653.726999999999</v>
      </c>
      <c r="K39" s="13">
        <f t="shared" si="2"/>
        <v>8647.507000000001</v>
      </c>
      <c r="L39" s="13">
        <f t="shared" si="2"/>
        <v>6654.86</v>
      </c>
      <c r="M39" s="13">
        <f t="shared" si="2"/>
        <v>7583.362</v>
      </c>
      <c r="N39" s="8">
        <f>SUM(B39:M39)</f>
        <v>81151.386</v>
      </c>
    </row>
    <row r="40" spans="1:14" ht="15.7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.75">
      <c r="A41" s="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5.75">
      <c r="A42" s="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5.75">
      <c r="A43" s="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5.75">
      <c r="A44" s="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</sheetData>
  <printOptions/>
  <pageMargins left="0.5" right="0.659" top="0.5" bottom="0.55" header="0.5" footer="0.5"/>
  <pageSetup orientation="landscape" scale="66" r:id="rId1"/>
  <headerFooter alignWithMargins="0">
    <oddFooter>&amp;L&amp;D&amp;CPAGE &amp;P&amp;R^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44"/>
  <sheetViews>
    <sheetView defaultGridColor="0" zoomScale="87" zoomScaleNormal="87" colorId="22" workbookViewId="0" topLeftCell="E23">
      <selection activeCell="O44" sqref="O44"/>
    </sheetView>
  </sheetViews>
  <sheetFormatPr defaultColWidth="9.59765625" defaultRowHeight="15"/>
  <cols>
    <col min="1" max="1" width="30.59765625" style="0" customWidth="1"/>
  </cols>
  <sheetData>
    <row r="1" spans="1:15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5.75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5.75">
      <c r="A4" s="4">
        <v>1997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</row>
    <row r="5" spans="1:15" ht="15.7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3"/>
    </row>
    <row r="6" spans="1:15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"/>
    </row>
    <row r="7" spans="1:15" ht="15.75">
      <c r="A7" s="6" t="s">
        <v>46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  <c r="O7" s="3"/>
    </row>
    <row r="8" spans="1:15" ht="15.75">
      <c r="A8" s="5" t="s">
        <v>18</v>
      </c>
      <c r="B8" s="8">
        <f>SO_CORE!B8+SO_TARGET!B8+SO_SPECIAL!B8</f>
        <v>28579</v>
      </c>
      <c r="C8" s="8">
        <f>SO_CORE!C8+SO_TARGET!C8+SO_SPECIAL!C8</f>
        <v>28556</v>
      </c>
      <c r="D8" s="8">
        <f>SO_CORE!D8+SO_TARGET!D8+SO_SPECIAL!D8</f>
        <v>28546</v>
      </c>
      <c r="E8" s="8">
        <f>SO_CORE!E8+SO_TARGET!E8+SO_SPECIAL!E8</f>
        <v>28534</v>
      </c>
      <c r="F8" s="8">
        <f>SO_CORE!F8+SO_TARGET!F8+SO_SPECIAL!F8</f>
        <v>28509</v>
      </c>
      <c r="G8" s="8">
        <f>SO_CORE!G8+SO_TARGET!G8+SO_SPECIAL!G8</f>
        <v>28535</v>
      </c>
      <c r="H8" s="8">
        <f>SO_CORE!H8+SO_TARGET!H8+SO_SPECIAL!H8</f>
        <v>28536</v>
      </c>
      <c r="I8" s="8">
        <f>SO_CORE!I8+SO_TARGET!I8+SO_SPECIAL!I8</f>
        <v>28567</v>
      </c>
      <c r="J8" s="8">
        <f>SO_CORE!J8+SO_TARGET!J8+SO_SPECIAL!J8</f>
        <v>28611</v>
      </c>
      <c r="K8" s="8">
        <f>SO_CORE!K8+SO_TARGET!K8+SO_SPECIAL!K8</f>
        <v>28586</v>
      </c>
      <c r="L8" s="8">
        <f>SO_CORE!L8+SO_TARGET!L8+SO_SPECIAL!L8</f>
        <v>28566</v>
      </c>
      <c r="M8" s="8">
        <f>SO_CORE!M8+SO_TARGET!M8+SO_SPECIAL!M8</f>
        <v>28609</v>
      </c>
      <c r="N8" s="8">
        <f>SUM(B8:M8)</f>
        <v>342734</v>
      </c>
      <c r="O8" s="3"/>
    </row>
    <row r="9" spans="1:15" ht="15.75">
      <c r="A9" s="9" t="s">
        <v>19</v>
      </c>
      <c r="B9" s="8">
        <f>SO_CORE!B9+SO_TARGET!B9+SO_SPECIAL!B9</f>
        <v>0</v>
      </c>
      <c r="C9" s="8" t="str">
        <f>SO_TARGET!C9</f>
        <v>NA</v>
      </c>
      <c r="D9" s="8" t="str">
        <f>SO_TARGET!D9</f>
        <v>NA</v>
      </c>
      <c r="E9" s="8" t="str">
        <f>SO_TARGET!E9</f>
        <v>NA</v>
      </c>
      <c r="F9" s="8" t="str">
        <f>SO_TARGET!F9</f>
        <v>NA</v>
      </c>
      <c r="G9" s="8" t="str">
        <f>SO_TARGET!G9</f>
        <v>NA</v>
      </c>
      <c r="H9" s="8" t="str">
        <f>SO_TARGET!H9</f>
        <v>NA</v>
      </c>
      <c r="I9" s="8" t="str">
        <f>SO_TARGET!I9</f>
        <v>NA</v>
      </c>
      <c r="J9" s="8" t="str">
        <f>SO_TARGET!J9</f>
        <v>NA</v>
      </c>
      <c r="K9" s="8" t="str">
        <f>SO_TARGET!K9</f>
        <v>NA</v>
      </c>
      <c r="L9" s="8" t="str">
        <f>SO_TARGET!L9</f>
        <v>NA</v>
      </c>
      <c r="M9" s="8" t="str">
        <f>SO_TARGET!M9</f>
        <v>NA</v>
      </c>
      <c r="N9" s="10" t="s">
        <v>20</v>
      </c>
      <c r="O9" s="3"/>
    </row>
    <row r="10" spans="1:15" ht="15.75">
      <c r="A10" s="5" t="s">
        <v>21</v>
      </c>
      <c r="B10" s="8">
        <f>SO_CORE!B10+SO_TARGET!B10+SO_SPECIAL!B10</f>
        <v>0</v>
      </c>
      <c r="C10" s="8" t="str">
        <f>SO_TARGET!C10</f>
        <v>NA</v>
      </c>
      <c r="D10" s="8" t="str">
        <f>SO_TARGET!D10</f>
        <v>NA</v>
      </c>
      <c r="E10" s="8" t="str">
        <f>SO_TARGET!E10</f>
        <v>NA</v>
      </c>
      <c r="F10" s="8" t="str">
        <f>SO_TARGET!F10</f>
        <v>NA</v>
      </c>
      <c r="G10" s="8" t="str">
        <f>SO_TARGET!G10</f>
        <v>NA</v>
      </c>
      <c r="H10" s="8" t="str">
        <f>SO_TARGET!H10</f>
        <v>NA</v>
      </c>
      <c r="I10" s="8" t="str">
        <f>SO_TARGET!I10</f>
        <v>NA</v>
      </c>
      <c r="J10" s="8" t="str">
        <f>SO_TARGET!J10</f>
        <v>NA</v>
      </c>
      <c r="K10" s="8" t="str">
        <f>SO_TARGET!K10</f>
        <v>NA</v>
      </c>
      <c r="L10" s="8" t="str">
        <f>SO_TARGET!L10</f>
        <v>NA</v>
      </c>
      <c r="M10" s="8" t="str">
        <f>SO_TARGET!M10</f>
        <v>NA</v>
      </c>
      <c r="N10" s="10" t="s">
        <v>20</v>
      </c>
      <c r="O10" s="3"/>
    </row>
    <row r="11" spans="1:15" ht="15.75">
      <c r="A11" s="5" t="s">
        <v>22</v>
      </c>
      <c r="B11" s="8">
        <f>SO_CORE!B11+SO_TARGET!B11+SO_SPECIAL!B11</f>
        <v>16571.173000000003</v>
      </c>
      <c r="C11" s="8">
        <f>SO_CORE!C11+SO_TARGET!C11+SO_SPECIAL!C11</f>
        <v>17345.755</v>
      </c>
      <c r="D11" s="8">
        <f>SO_CORE!D11+SO_TARGET!D11+SO_SPECIAL!D11</f>
        <v>14990.652</v>
      </c>
      <c r="E11" s="8">
        <f>SO_CORE!E11+SO_TARGET!E11+SO_SPECIAL!E11</f>
        <v>14555.687</v>
      </c>
      <c r="F11" s="8">
        <f>SO_CORE!F11+SO_TARGET!F11+SO_SPECIAL!F11</f>
        <v>13090.517</v>
      </c>
      <c r="G11" s="8">
        <f>SO_CORE!G11+SO_TARGET!G11+SO_SPECIAL!G11</f>
        <v>13279.301</v>
      </c>
      <c r="H11" s="8">
        <f>SO_CORE!H11+SO_TARGET!H11+SO_SPECIAL!H11</f>
        <v>11900.640000000001</v>
      </c>
      <c r="I11" s="8">
        <f>SO_CORE!I11+SO_TARGET!I11+SO_SPECIAL!I11</f>
        <v>12846.692</v>
      </c>
      <c r="J11" s="8">
        <f>SO_CORE!J11+SO_TARGET!J11+SO_SPECIAL!J11</f>
        <v>11510.587</v>
      </c>
      <c r="K11" s="8">
        <f>SO_CORE!K11+SO_TARGET!K11+SO_SPECIAL!K11</f>
        <v>13054.97</v>
      </c>
      <c r="L11" s="8">
        <f>SO_CORE!L11+SO_TARGET!L11+SO_SPECIAL!L11</f>
        <v>12710.895999999999</v>
      </c>
      <c r="M11" s="8">
        <f>SO_CORE!M11+SO_TARGET!M11+SO_SPECIAL!M11</f>
        <v>15511.213</v>
      </c>
      <c r="N11" s="8">
        <f>SUM(B11:M11)</f>
        <v>167368.08299999998</v>
      </c>
      <c r="O11" s="3"/>
    </row>
    <row r="12" spans="1:15" ht="15.75">
      <c r="A12" s="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5"/>
      <c r="O12" s="3"/>
    </row>
    <row r="13" spans="1:15" ht="15.75">
      <c r="A13" s="6" t="s">
        <v>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5"/>
      <c r="O13" s="3"/>
    </row>
    <row r="14" spans="1:15" ht="15.75">
      <c r="A14" s="5" t="s">
        <v>18</v>
      </c>
      <c r="B14" s="8">
        <f>SO_CORE!B14+SO_TARGET!B14+SO_SPECIAL!B14</f>
        <v>6500</v>
      </c>
      <c r="C14" s="8">
        <f>SO_CORE!C14+SO_TARGET!C14+SO_SPECIAL!C14</f>
        <v>6485</v>
      </c>
      <c r="D14" s="8">
        <f>SO_CORE!D14+SO_TARGET!D14+SO_SPECIAL!D14</f>
        <v>6470</v>
      </c>
      <c r="E14" s="8">
        <f>SO_CORE!E14+SO_TARGET!E14+SO_SPECIAL!E14</f>
        <v>6464</v>
      </c>
      <c r="F14" s="8">
        <f>SO_CORE!F14+SO_TARGET!F14+SO_SPECIAL!F14</f>
        <v>6500</v>
      </c>
      <c r="G14" s="8">
        <f>SO_CORE!G14+SO_TARGET!G14+SO_SPECIAL!G14</f>
        <v>6507</v>
      </c>
      <c r="H14" s="8">
        <f>SO_CORE!H14+SO_TARGET!H14+SO_SPECIAL!H14</f>
        <v>6516</v>
      </c>
      <c r="I14" s="8">
        <f>SO_CORE!I14+SO_TARGET!I14+SO_SPECIAL!I14</f>
        <v>6528</v>
      </c>
      <c r="J14" s="8">
        <f>SO_CORE!J14+SO_TARGET!J14+SO_SPECIAL!J14</f>
        <v>6531</v>
      </c>
      <c r="K14" s="8">
        <f>SO_CORE!K14+SO_TARGET!K14+SO_SPECIAL!K14</f>
        <v>6508</v>
      </c>
      <c r="L14" s="8">
        <f>SO_CORE!L14+SO_TARGET!L14+SO_SPECIAL!L14</f>
        <v>6521</v>
      </c>
      <c r="M14" s="8">
        <f>SO_CORE!M14+SO_TARGET!M14+SO_SPECIAL!M14</f>
        <v>6510</v>
      </c>
      <c r="N14" s="8">
        <f>SUM(B14:M14)</f>
        <v>78040</v>
      </c>
      <c r="O14" s="3"/>
    </row>
    <row r="15" spans="1:15" ht="15.75">
      <c r="A15" s="9" t="s">
        <v>19</v>
      </c>
      <c r="B15" s="8">
        <f>SO_CORE!B15+SO_TARGET!B15+SO_SPECIAL!B15</f>
        <v>0</v>
      </c>
      <c r="C15" s="8">
        <f>SO_CORE!C15+SO_TARGET!C15+SO_SPECIAL!C15</f>
        <v>0</v>
      </c>
      <c r="D15" s="8">
        <f>SO_CORE!D15+SO_TARGET!D15+SO_SPECIAL!D15</f>
        <v>0</v>
      </c>
      <c r="E15" s="8">
        <f>SO_CORE!E15+SO_TARGET!E15+SO_SPECIAL!E15</f>
        <v>0</v>
      </c>
      <c r="F15" s="8">
        <f>SO_CORE!F15+SO_TARGET!F15+SO_SPECIAL!F15</f>
        <v>0</v>
      </c>
      <c r="G15" s="8">
        <f>SO_CORE!G15+SO_TARGET!G15+SO_SPECIAL!G15</f>
        <v>0</v>
      </c>
      <c r="H15" s="8">
        <f>SO_CORE!H15+SO_TARGET!H15+SO_SPECIAL!H15</f>
        <v>0</v>
      </c>
      <c r="I15" s="8">
        <f>SO_CORE!I15+SO_TARGET!I15+SO_SPECIAL!I15</f>
        <v>0</v>
      </c>
      <c r="J15" s="8">
        <f>SO_CORE!J15+SO_TARGET!J15+SO_SPECIAL!J15</f>
        <v>0</v>
      </c>
      <c r="K15" s="8">
        <f>SO_CORE!K15+SO_TARGET!K15+SO_SPECIAL!K15</f>
        <v>0</v>
      </c>
      <c r="L15" s="8">
        <f>SO_CORE!L15+SO_TARGET!L15+SO_SPECIAL!L15</f>
        <v>0</v>
      </c>
      <c r="M15" s="8">
        <f>SO_CORE!M15+SO_TARGET!M15+SO_SPECIAL!M15</f>
        <v>0</v>
      </c>
      <c r="N15" s="10" t="s">
        <v>20</v>
      </c>
      <c r="O15" s="3"/>
    </row>
    <row r="16" spans="1:15" ht="15.75">
      <c r="A16" s="5" t="s">
        <v>21</v>
      </c>
      <c r="B16" s="8">
        <f>SO_CORE!B16+SO_TARGET!B16+SO_SPECIAL!B16</f>
        <v>0</v>
      </c>
      <c r="C16" s="8">
        <f>SO_CORE!C16+SO_TARGET!C16+SO_SPECIAL!C16</f>
        <v>0</v>
      </c>
      <c r="D16" s="8">
        <f>SO_CORE!D16+SO_TARGET!D16+SO_SPECIAL!D16</f>
        <v>0</v>
      </c>
      <c r="E16" s="8">
        <f>SO_CORE!E16+SO_TARGET!E16+SO_SPECIAL!E16</f>
        <v>0</v>
      </c>
      <c r="F16" s="8">
        <f>SO_CORE!F16+SO_TARGET!F16+SO_SPECIAL!F16</f>
        <v>0</v>
      </c>
      <c r="G16" s="8">
        <f>SO_CORE!G16+SO_TARGET!G16+SO_SPECIAL!G16</f>
        <v>0</v>
      </c>
      <c r="H16" s="8">
        <f>SO_CORE!H16+SO_TARGET!H16+SO_SPECIAL!H16</f>
        <v>0</v>
      </c>
      <c r="I16" s="8">
        <f>SO_CORE!I16+SO_TARGET!I16+SO_SPECIAL!I16</f>
        <v>0</v>
      </c>
      <c r="J16" s="8">
        <f>SO_CORE!J16+SO_TARGET!J16+SO_SPECIAL!J16</f>
        <v>0</v>
      </c>
      <c r="K16" s="8">
        <f>SO_CORE!K16+SO_TARGET!K16+SO_SPECIAL!K16</f>
        <v>0</v>
      </c>
      <c r="L16" s="8">
        <f>SO_CORE!L16+SO_TARGET!L16+SO_SPECIAL!L16</f>
        <v>0</v>
      </c>
      <c r="M16" s="8">
        <f>SO_CORE!M16+SO_TARGET!M16+SO_SPECIAL!M16</f>
        <v>0</v>
      </c>
      <c r="N16" s="10" t="s">
        <v>20</v>
      </c>
      <c r="O16" s="3"/>
    </row>
    <row r="17" spans="1:15" ht="15.75">
      <c r="A17" s="5" t="s">
        <v>22</v>
      </c>
      <c r="B17" s="8">
        <f>SO_CORE!B17+SO_TARGET!B17+SO_SPECIAL!B17</f>
        <v>8546.92</v>
      </c>
      <c r="C17" s="8">
        <f>SO_CORE!C17+SO_TARGET!C17+SO_SPECIAL!C17</f>
        <v>7805.794</v>
      </c>
      <c r="D17" s="8">
        <f>SO_CORE!D17+SO_TARGET!D17+SO_SPECIAL!D17</f>
        <v>7459.267</v>
      </c>
      <c r="E17" s="8">
        <f>SO_CORE!E17+SO_TARGET!E17+SO_SPECIAL!E17</f>
        <v>6681.844</v>
      </c>
      <c r="F17" s="8">
        <f>SO_CORE!F17+SO_TARGET!F17+SO_SPECIAL!F17</f>
        <v>6652.609</v>
      </c>
      <c r="G17" s="8">
        <f>SO_CORE!G17+SO_TARGET!G17+SO_SPECIAL!G17</f>
        <v>6125.986999999999</v>
      </c>
      <c r="H17" s="8">
        <f>SO_CORE!H17+SO_TARGET!H17+SO_SPECIAL!H17</f>
        <v>6477.6230000000005</v>
      </c>
      <c r="I17" s="8">
        <f>SO_CORE!I17+SO_TARGET!I17+SO_SPECIAL!I17</f>
        <v>6012.181</v>
      </c>
      <c r="J17" s="8">
        <f>SO_CORE!J17+SO_TARGET!J17+SO_SPECIAL!J17</f>
        <v>5881.182999999999</v>
      </c>
      <c r="K17" s="8">
        <f>SO_CORE!K17+SO_TARGET!K17+SO_SPECIAL!K17</f>
        <v>6840.068</v>
      </c>
      <c r="L17" s="8">
        <f>SO_CORE!L17+SO_TARGET!L17+SO_SPECIAL!L17</f>
        <v>7317.04</v>
      </c>
      <c r="M17" s="8">
        <f>SO_CORE!M17+SO_TARGET!M17+SO_SPECIAL!M17</f>
        <v>8320.051</v>
      </c>
      <c r="N17" s="8">
        <f>SUM(B17:M17)</f>
        <v>84120.56699999998</v>
      </c>
      <c r="O17" s="3"/>
    </row>
    <row r="18" spans="1:15" ht="15.7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5"/>
      <c r="O18" s="3"/>
    </row>
    <row r="19" spans="1:15" ht="15.75">
      <c r="A19" s="14" t="s">
        <v>48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"/>
      <c r="O19" s="3"/>
    </row>
    <row r="20" spans="1:15" ht="15.75">
      <c r="A20" s="5" t="s">
        <v>18</v>
      </c>
      <c r="B20" s="8">
        <f>SO_CORE!B20+SO_TARGET!B20+SO_SPECIAL!B20</f>
        <v>187</v>
      </c>
      <c r="C20" s="8">
        <f>SO_CORE!C20+SO_TARGET!C20+SO_SPECIAL!C20</f>
        <v>189</v>
      </c>
      <c r="D20" s="8">
        <f>SO_CORE!D20+SO_TARGET!D20+SO_SPECIAL!D20</f>
        <v>189</v>
      </c>
      <c r="E20" s="8">
        <f>SO_CORE!E20+SO_TARGET!E20+SO_SPECIAL!E20</f>
        <v>189</v>
      </c>
      <c r="F20" s="8">
        <f>SO_CORE!F20+SO_TARGET!F20+SO_SPECIAL!F20</f>
        <v>186</v>
      </c>
      <c r="G20" s="8">
        <f>SO_CORE!G20+SO_TARGET!G20+SO_SPECIAL!G20</f>
        <v>186</v>
      </c>
      <c r="H20" s="8">
        <f>SO_CORE!H20+SO_TARGET!H20+SO_SPECIAL!H20</f>
        <v>186</v>
      </c>
      <c r="I20" s="8">
        <f>SO_CORE!I20+SO_TARGET!I20+SO_SPECIAL!I20</f>
        <v>187</v>
      </c>
      <c r="J20" s="8">
        <f>SO_CORE!J20+SO_TARGET!J20+SO_SPECIAL!J20</f>
        <v>187</v>
      </c>
      <c r="K20" s="8">
        <f>SO_CORE!K20+SO_TARGET!K20+SO_SPECIAL!K20</f>
        <v>188</v>
      </c>
      <c r="L20" s="8">
        <f>SO_CORE!L20+SO_TARGET!L20+SO_SPECIAL!L20</f>
        <v>188</v>
      </c>
      <c r="M20" s="8">
        <f>SO_CORE!M20+SO_TARGET!M20+SO_SPECIAL!M20</f>
        <v>191</v>
      </c>
      <c r="N20" s="8">
        <f>SUM(B20:M20)</f>
        <v>2253</v>
      </c>
      <c r="O20" s="3"/>
    </row>
    <row r="21" spans="1:15" ht="15.75">
      <c r="A21" s="9" t="s">
        <v>19</v>
      </c>
      <c r="B21" s="8">
        <f>SO_CORE!B21+SO_TARGET!B21+SO_SPECIAL!B21</f>
        <v>22.12719</v>
      </c>
      <c r="C21" s="8">
        <f>SO_CORE!C21+SO_TARGET!C21+SO_SPECIAL!C21</f>
        <v>21.483624000000002</v>
      </c>
      <c r="D21" s="8">
        <f>SO_CORE!D21+SO_TARGET!D21+SO_SPECIAL!D21</f>
        <v>21.483815</v>
      </c>
      <c r="E21" s="8">
        <f>SO_CORE!E21+SO_TARGET!E21+SO_SPECIAL!E21</f>
        <v>20.682368999999998</v>
      </c>
      <c r="F21" s="8">
        <f>SO_CORE!F21+SO_TARGET!F21+SO_SPECIAL!F21</f>
        <v>20.873766</v>
      </c>
      <c r="G21" s="8">
        <f>SO_CORE!G21+SO_TARGET!G21+SO_SPECIAL!G21</f>
        <v>20.845265</v>
      </c>
      <c r="H21" s="8">
        <f>SO_CORE!H21+SO_TARGET!H21+SO_SPECIAL!H21</f>
        <v>20.900291999999997</v>
      </c>
      <c r="I21" s="8">
        <f>SO_CORE!I21+SO_TARGET!I21+SO_SPECIAL!I21</f>
        <v>21.894094000000003</v>
      </c>
      <c r="J21" s="8">
        <f>SO_CORE!J21+SO_TARGET!J21+SO_SPECIAL!J21</f>
        <v>21.256496000000002</v>
      </c>
      <c r="K21" s="8">
        <f>SO_CORE!K21+SO_TARGET!K21+SO_SPECIAL!K21</f>
        <v>21.397451999999998</v>
      </c>
      <c r="L21" s="8">
        <f>SO_CORE!L21+SO_TARGET!L21+SO_SPECIAL!L21</f>
        <v>21.233806</v>
      </c>
      <c r="M21" s="8">
        <f>SO_CORE!M21+SO_TARGET!M21+SO_SPECIAL!M21</f>
        <v>21.932074999999998</v>
      </c>
      <c r="N21" s="15">
        <f>SUM(B21:M21)</f>
        <v>256.11024399999997</v>
      </c>
      <c r="O21" s="3"/>
    </row>
    <row r="22" spans="1:15" ht="15.75">
      <c r="A22" s="9" t="s">
        <v>21</v>
      </c>
      <c r="B22" s="8">
        <f>SO_CORE!B22+SO_TARGET!B22+SO_SPECIAL!B22</f>
        <v>22.12719</v>
      </c>
      <c r="C22" s="8">
        <f>SO_CORE!C22+SO_TARGET!C22+SO_SPECIAL!C22</f>
        <v>21.483624000000002</v>
      </c>
      <c r="D22" s="8">
        <f>SO_CORE!D22+SO_TARGET!D22+SO_SPECIAL!D22</f>
        <v>21.483815</v>
      </c>
      <c r="E22" s="8">
        <f>SO_CORE!E22+SO_TARGET!E22+SO_SPECIAL!E22</f>
        <v>20.682368999999998</v>
      </c>
      <c r="F22" s="8">
        <f>SO_CORE!F22+SO_TARGET!F22+SO_SPECIAL!F22</f>
        <v>20.873766</v>
      </c>
      <c r="G22" s="8">
        <f>SO_CORE!G22+SO_TARGET!G22+SO_SPECIAL!G22</f>
        <v>20.845265</v>
      </c>
      <c r="H22" s="8">
        <f>SO_CORE!H22+SO_TARGET!H22+SO_SPECIAL!H22</f>
        <v>20.900291999999997</v>
      </c>
      <c r="I22" s="8">
        <f>SO_CORE!I22+SO_TARGET!I22+SO_SPECIAL!I22</f>
        <v>21.894094000000003</v>
      </c>
      <c r="J22" s="8">
        <f>SO_CORE!J22+SO_TARGET!J22+SO_SPECIAL!J22</f>
        <v>21.256496000000002</v>
      </c>
      <c r="K22" s="8">
        <f>SO_CORE!K22+SO_TARGET!K22+SO_SPECIAL!K22</f>
        <v>21.397451999999998</v>
      </c>
      <c r="L22" s="8">
        <f>SO_CORE!L22+SO_TARGET!L22+SO_SPECIAL!L22</f>
        <v>21.233806</v>
      </c>
      <c r="M22" s="8">
        <f>SO_CORE!M22+SO_TARGET!M22+SO_SPECIAL!M22</f>
        <v>21.932074999999998</v>
      </c>
      <c r="N22" s="15">
        <f>SUM(B22:M22)</f>
        <v>256.11024399999997</v>
      </c>
      <c r="O22" s="3"/>
    </row>
    <row r="23" spans="1:15" ht="15.75">
      <c r="A23" s="5" t="s">
        <v>22</v>
      </c>
      <c r="B23" s="8">
        <f>SO_CORE!B23+SO_TARGET!B23+SO_SPECIAL!B23</f>
        <v>8336.228</v>
      </c>
      <c r="C23" s="8">
        <f>SO_CORE!C23+SO_TARGET!C23+SO_SPECIAL!C23</f>
        <v>7360.719</v>
      </c>
      <c r="D23" s="8">
        <f>SO_CORE!D23+SO_TARGET!D23+SO_SPECIAL!D23</f>
        <v>7961.662</v>
      </c>
      <c r="E23" s="8">
        <f>SO_CORE!E23+SO_TARGET!E23+SO_SPECIAL!E23</f>
        <v>7367.563</v>
      </c>
      <c r="F23" s="8">
        <f>SO_CORE!F23+SO_TARGET!F23+SO_SPECIAL!F23</f>
        <v>7120.273</v>
      </c>
      <c r="G23" s="8">
        <f>SO_CORE!G23+SO_TARGET!G23+SO_SPECIAL!G23</f>
        <v>7353.284</v>
      </c>
      <c r="H23" s="8">
        <f>SO_CORE!H23+SO_TARGET!H23+SO_SPECIAL!H23</f>
        <v>7751.137</v>
      </c>
      <c r="I23" s="8">
        <f>SO_CORE!I23+SO_TARGET!I23+SO_SPECIAL!I23</f>
        <v>7465.562</v>
      </c>
      <c r="J23" s="8">
        <f>SO_CORE!J23+SO_TARGET!J23+SO_SPECIAL!J23</f>
        <v>7890.76</v>
      </c>
      <c r="K23" s="8">
        <f>SO_CORE!K23+SO_TARGET!K23+SO_SPECIAL!K23</f>
        <v>7798.484</v>
      </c>
      <c r="L23" s="8">
        <f>SO_CORE!L23+SO_TARGET!L23+SO_SPECIAL!L23</f>
        <v>7307.004</v>
      </c>
      <c r="M23" s="8">
        <f>SO_CORE!M23+SO_TARGET!M23+SO_SPECIAL!M23</f>
        <v>8364.74</v>
      </c>
      <c r="N23" s="8">
        <f>SUM(B23:M23)</f>
        <v>92077.416</v>
      </c>
      <c r="O23" s="3"/>
    </row>
    <row r="24" spans="1:15" ht="15.75">
      <c r="A24" s="5"/>
      <c r="B24" s="8"/>
      <c r="C24" s="8"/>
      <c r="D24" s="8"/>
      <c r="E24" s="22"/>
      <c r="F24" s="22"/>
      <c r="G24" s="22"/>
      <c r="H24" s="22"/>
      <c r="I24" s="22"/>
      <c r="J24" s="22"/>
      <c r="K24" s="22"/>
      <c r="L24" s="22"/>
      <c r="M24" s="22"/>
      <c r="N24" s="17"/>
      <c r="O24" s="3"/>
    </row>
    <row r="25" spans="1:15" ht="15.75">
      <c r="A25" s="14" t="s">
        <v>49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1"/>
      <c r="O25" s="3"/>
    </row>
    <row r="26" spans="1:15" ht="15.75">
      <c r="A26" s="5" t="s">
        <v>18</v>
      </c>
      <c r="B26" s="8">
        <f>SO_CORE!B26+SO_TARGET!B26+SO_SPECIAL!B26</f>
        <v>15</v>
      </c>
      <c r="C26" s="8">
        <f>SO_CORE!C26+SO_TARGET!C26+SO_SPECIAL!C26</f>
        <v>15</v>
      </c>
      <c r="D26" s="8">
        <f>SO_CORE!D26+SO_TARGET!D26+SO_SPECIAL!D26</f>
        <v>15</v>
      </c>
      <c r="E26" s="8">
        <f>SO_CORE!E26+SO_TARGET!E26+SO_SPECIAL!E26</f>
        <v>15</v>
      </c>
      <c r="F26" s="8">
        <f>SO_CORE!F26+SO_TARGET!F26+SO_SPECIAL!F26</f>
        <v>15</v>
      </c>
      <c r="G26" s="8">
        <f>SO_CORE!G26+SO_TARGET!G26+SO_SPECIAL!G26</f>
        <v>15</v>
      </c>
      <c r="H26" s="8">
        <f>SO_CORE!H26+SO_TARGET!H26+SO_SPECIAL!H26</f>
        <v>15</v>
      </c>
      <c r="I26" s="8">
        <f>SO_CORE!I26+SO_TARGET!I26+SO_SPECIAL!I26</f>
        <v>15</v>
      </c>
      <c r="J26" s="8">
        <f>SO_CORE!J26+SO_TARGET!J26+SO_SPECIAL!J26</f>
        <v>15</v>
      </c>
      <c r="K26" s="8">
        <f>SO_CORE!K26+SO_TARGET!K26+SO_SPECIAL!K26</f>
        <v>16</v>
      </c>
      <c r="L26" s="8">
        <f>SO_CORE!L26+SO_TARGET!L26+SO_SPECIAL!L26</f>
        <v>15</v>
      </c>
      <c r="M26" s="8">
        <f>SO_CORE!M26+SO_TARGET!M26+SO_SPECIAL!M26</f>
        <v>15</v>
      </c>
      <c r="N26" s="8">
        <f aca="true" t="shared" si="0" ref="N26:N33">SUM(B26:M26)</f>
        <v>181</v>
      </c>
      <c r="O26" s="3"/>
    </row>
    <row r="27" spans="1:15" ht="15.75">
      <c r="A27" s="9" t="s">
        <v>26</v>
      </c>
      <c r="B27" s="15">
        <f>SO_CORE!B27+SO_TARGET!B27+SO_SPECIAL!B27</f>
        <v>26.555121805734018</v>
      </c>
      <c r="C27" s="15">
        <f>SO_CORE!C27+SO_TARGET!C27+SO_SPECIAL!C27</f>
        <v>26.24400918226565</v>
      </c>
      <c r="D27" s="15">
        <f>SO_CORE!D27+SO_TARGET!D27+SO_SPECIAL!D27</f>
        <v>26.68093738585977</v>
      </c>
      <c r="E27" s="15">
        <f>SO_CORE!E27+SO_TARGET!E27+SO_SPECIAL!E27</f>
        <v>26.49914846523285</v>
      </c>
      <c r="F27" s="15">
        <f>SO_CORE!F27+SO_TARGET!F27+SO_SPECIAL!F27</f>
        <v>25.739051116148758</v>
      </c>
      <c r="G27" s="15">
        <f>SO_CORE!G27+SO_TARGET!G27+SO_SPECIAL!G27</f>
        <v>25.9039191294742</v>
      </c>
      <c r="H27" s="15">
        <f>SO_CORE!H27+SO_TARGET!H27+SO_SPECIAL!H27</f>
        <v>26.052891675613367</v>
      </c>
      <c r="I27" s="15">
        <f>SO_CORE!I27+SO_TARGET!I27+SO_SPECIAL!I27</f>
        <v>26.9592157748318</v>
      </c>
      <c r="J27" s="15">
        <f>SO_CORE!J27+SO_TARGET!J27+SO_SPECIAL!J27</f>
        <v>26.409017876273282</v>
      </c>
      <c r="K27" s="15">
        <f>SO_CORE!K27+SO_TARGET!K27+SO_SPECIAL!K27</f>
        <v>27.238706565233187</v>
      </c>
      <c r="L27" s="15">
        <f>SO_CORE!L27+SO_TARGET!L27+SO_SPECIAL!L27</f>
        <v>26.56344261905116</v>
      </c>
      <c r="M27" s="15">
        <f>SO_CORE!M27+SO_TARGET!M27+SO_SPECIAL!M27</f>
        <v>26.90392627415454</v>
      </c>
      <c r="N27" s="15">
        <f t="shared" si="0"/>
        <v>317.7493878698726</v>
      </c>
      <c r="O27" s="3"/>
    </row>
    <row r="28" spans="1:15" ht="15.75">
      <c r="A28" s="9" t="s">
        <v>27</v>
      </c>
      <c r="B28" s="15">
        <f>SO_CORE!B28+SO_TARGET!B28+SO_SPECIAL!B28</f>
        <v>25.72314719883746</v>
      </c>
      <c r="C28" s="15">
        <f>SO_CORE!C28+SO_TARGET!C28+SO_SPECIAL!C28</f>
        <v>25.967828093282158</v>
      </c>
      <c r="D28" s="15">
        <f>SO_CORE!D28+SO_TARGET!D28+SO_SPECIAL!D28</f>
        <v>25.64145519901769</v>
      </c>
      <c r="E28" s="15">
        <f>SO_CORE!E28+SO_TARGET!E28+SO_SPECIAL!E28</f>
        <v>25.39212168155117</v>
      </c>
      <c r="F28" s="15">
        <f>SO_CORE!F28+SO_TARGET!F28+SO_SPECIAL!F28</f>
        <v>24.80004556049861</v>
      </c>
      <c r="G28" s="15">
        <f>SO_CORE!G28+SO_TARGET!G28+SO_SPECIAL!G28</f>
        <v>25.27265346034361</v>
      </c>
      <c r="H28" s="15">
        <f>SO_CORE!H28+SO_TARGET!H28+SO_SPECIAL!H28</f>
        <v>25.067751300690077</v>
      </c>
      <c r="I28" s="15">
        <f>SO_CORE!I28+SO_TARGET!I28+SO_SPECIAL!I28</f>
        <v>25.83835936476208</v>
      </c>
      <c r="J28" s="15">
        <f>SO_CORE!J28+SO_TARGET!J28+SO_SPECIAL!J28</f>
        <v>25.672230592792538</v>
      </c>
      <c r="K28" s="15">
        <f>SO_CORE!K28+SO_TARGET!K28+SO_SPECIAL!K28</f>
        <v>26.09437359743541</v>
      </c>
      <c r="L28" s="15">
        <f>SO_CORE!L28+SO_TARGET!L28+SO_SPECIAL!L28</f>
        <v>25.61023265273284</v>
      </c>
      <c r="M28" s="15">
        <f>SO_CORE!M28+SO_TARGET!M28+SO_SPECIAL!M28</f>
        <v>26.14566216813418</v>
      </c>
      <c r="N28" s="15">
        <f t="shared" si="0"/>
        <v>307.2258608700778</v>
      </c>
      <c r="O28" s="3"/>
    </row>
    <row r="29" spans="1:15" ht="15.75">
      <c r="A29" s="5" t="s">
        <v>21</v>
      </c>
      <c r="B29" s="15">
        <f>SO_CORE!B29+SO_TARGET!B29+SO_SPECIAL!B29</f>
        <v>26.875121805734018</v>
      </c>
      <c r="C29" s="15">
        <f>SO_CORE!C29+SO_TARGET!C29+SO_SPECIAL!C29</f>
        <v>26.564009182265647</v>
      </c>
      <c r="D29" s="15">
        <f>SO_CORE!D29+SO_TARGET!D29+SO_SPECIAL!D29</f>
        <v>27.00093738585977</v>
      </c>
      <c r="E29" s="15">
        <f>SO_CORE!E29+SO_TARGET!E29+SO_SPECIAL!E29</f>
        <v>26.84582846523285</v>
      </c>
      <c r="F29" s="15">
        <f>SO_CORE!F29+SO_TARGET!F29+SO_SPECIAL!F29</f>
        <v>26.09505111614876</v>
      </c>
      <c r="G29" s="15">
        <f>SO_CORE!G29+SO_TARGET!G29+SO_SPECIAL!G29</f>
        <v>26.42791488810841</v>
      </c>
      <c r="H29" s="15">
        <f>SO_CORE!H29+SO_TARGET!H29+SO_SPECIAL!H29</f>
        <v>26.63417833472853</v>
      </c>
      <c r="I29" s="15">
        <f>SO_CORE!I29+SO_TARGET!I29+SO_SPECIAL!I29</f>
        <v>27.433314556761573</v>
      </c>
      <c r="J29" s="15">
        <f>SO_CORE!J29+SO_TARGET!J29+SO_SPECIAL!J29</f>
        <v>26.90677927496351</v>
      </c>
      <c r="K29" s="15">
        <f>SO_CORE!K29+SO_TARGET!K29+SO_SPECIAL!K29</f>
        <v>27.660918766612497</v>
      </c>
      <c r="L29" s="15">
        <f>SO_CORE!L29+SO_TARGET!L29+SO_SPECIAL!L29</f>
        <v>27.05755305293047</v>
      </c>
      <c r="M29" s="15">
        <f>SO_CORE!M29+SO_TARGET!M29+SO_SPECIAL!M29</f>
        <v>27.29364627415454</v>
      </c>
      <c r="N29" s="15">
        <f t="shared" si="0"/>
        <v>322.79525310350056</v>
      </c>
      <c r="O29" s="3"/>
    </row>
    <row r="30" spans="1:15" ht="15.75">
      <c r="A30" s="5" t="s">
        <v>28</v>
      </c>
      <c r="B30" s="8">
        <f>SO_CORE!B30+SO_TARGET!B30+SO_SPECIAL!B30</f>
        <v>5652.459000000001</v>
      </c>
      <c r="C30" s="8">
        <f>SO_CORE!C30+SO_TARGET!C30+SO_SPECIAL!C30</f>
        <v>4317.473</v>
      </c>
      <c r="D30" s="8">
        <f>SO_CORE!D30+SO_TARGET!D30+SO_SPECIAL!D30</f>
        <v>5437.079</v>
      </c>
      <c r="E30" s="8">
        <f>SO_CORE!E30+SO_TARGET!E30+SO_SPECIAL!E30</f>
        <v>5038.873</v>
      </c>
      <c r="F30" s="8">
        <f>SO_CORE!F30+SO_TARGET!F30+SO_SPECIAL!F30</f>
        <v>5612.391583333333</v>
      </c>
      <c r="G30" s="8">
        <f>SO_CORE!G30+SO_TARGET!G30+SO_SPECIAL!G30</f>
        <v>6452.505931372549</v>
      </c>
      <c r="H30" s="8">
        <f>SO_CORE!H30+SO_TARGET!H30+SO_SPECIAL!H30</f>
        <v>5542.537405660378</v>
      </c>
      <c r="I30" s="8">
        <f>SO_CORE!I30+SO_TARGET!I30+SO_SPECIAL!I30</f>
        <v>5615.171504587156</v>
      </c>
      <c r="J30" s="8">
        <f>SO_CORE!J30+SO_TARGET!J30+SO_SPECIAL!J30</f>
        <v>6335.198764705881</v>
      </c>
      <c r="K30" s="8">
        <f>SO_CORE!K30+SO_TARGET!K30+SO_SPECIAL!K30</f>
        <v>6309.0712</v>
      </c>
      <c r="L30" s="8">
        <f>SO_CORE!L30+SO_TARGET!L30+SO_SPECIAL!L30</f>
        <v>5156.2498749999995</v>
      </c>
      <c r="M30" s="8">
        <f>SO_CORE!M30+SO_TARGET!M30+SO_SPECIAL!M30</f>
        <v>5993.693849315069</v>
      </c>
      <c r="N30" s="8">
        <f t="shared" si="0"/>
        <v>67462.70411397435</v>
      </c>
      <c r="O30" s="3"/>
    </row>
    <row r="31" spans="1:15" ht="15.75">
      <c r="A31" s="5" t="s">
        <v>29</v>
      </c>
      <c r="B31" s="8">
        <f>SO_CORE!B31+SO_TARGET!B31+SO_SPECIAL!B31</f>
        <v>6155.1049656581545</v>
      </c>
      <c r="C31" s="8">
        <f>SO_CORE!C31+SO_TARGET!C31+SO_SPECIAL!C31</f>
        <v>4812.675280024623</v>
      </c>
      <c r="D31" s="8">
        <f>SO_CORE!D31+SO_TARGET!D31+SO_SPECIAL!D31</f>
        <v>6004.816156255947</v>
      </c>
      <c r="E31" s="8">
        <f>SO_CORE!E31+SO_TARGET!E31+SO_SPECIAL!E31</f>
        <v>5468.182017633662</v>
      </c>
      <c r="F31" s="8">
        <f>SO_CORE!F31+SO_TARGET!F31+SO_SPECIAL!F31</f>
        <v>5581.819126741018</v>
      </c>
      <c r="G31" s="8">
        <f>SO_CORE!G31+SO_TARGET!G31+SO_SPECIAL!G31</f>
        <v>5954.586070458695</v>
      </c>
      <c r="H31" s="8">
        <f>SO_CORE!H31+SO_TARGET!H31+SO_SPECIAL!H31</f>
        <v>5371.63314819497</v>
      </c>
      <c r="I31" s="8">
        <f>SO_CORE!I31+SO_TARGET!I31+SO_SPECIAL!I31</f>
        <v>5518.910166179546</v>
      </c>
      <c r="J31" s="8">
        <f>SO_CORE!J31+SO_TARGET!J31+SO_SPECIAL!J31</f>
        <v>5845.575960647429</v>
      </c>
      <c r="K31" s="8">
        <f>SO_CORE!K31+SO_TARGET!K31+SO_SPECIAL!K31</f>
        <v>6098.584176732969</v>
      </c>
      <c r="L31" s="8">
        <f>SO_CORE!L31+SO_TARGET!L31+SO_SPECIAL!L31</f>
        <v>4908.92770871999</v>
      </c>
      <c r="M31" s="8">
        <f>SO_CORE!M31+SO_TARGET!M31+SO_SPECIAL!M31</f>
        <v>5864.330430453738</v>
      </c>
      <c r="N31" s="8">
        <f t="shared" si="0"/>
        <v>67585.14520770073</v>
      </c>
      <c r="O31" s="3"/>
    </row>
    <row r="32" spans="1:15" ht="15.75">
      <c r="A32" s="5" t="s">
        <v>30</v>
      </c>
      <c r="B32" s="8">
        <f>SO_CORE!B32+SO_TARGET!B32+SO_SPECIAL!B32</f>
        <v>6339.702034341844</v>
      </c>
      <c r="C32" s="8">
        <f>SO_CORE!C32+SO_TARGET!C32+SO_SPECIAL!C32</f>
        <v>5322.986719975377</v>
      </c>
      <c r="D32" s="8">
        <f>SO_CORE!D32+SO_TARGET!D32+SO_SPECIAL!D32</f>
        <v>6391.597843744053</v>
      </c>
      <c r="E32" s="8">
        <f>SO_CORE!E32+SO_TARGET!E32+SO_SPECIAL!E32</f>
        <v>5767.561982366337</v>
      </c>
      <c r="F32" s="8">
        <f>SO_CORE!F32+SO_TARGET!F32+SO_SPECIAL!F32</f>
        <v>5705.296873258982</v>
      </c>
      <c r="G32" s="8">
        <f>SO_CORE!G32+SO_TARGET!G32+SO_SPECIAL!G32</f>
        <v>6655.164929541305</v>
      </c>
      <c r="H32" s="8">
        <f>SO_CORE!H32+SO_TARGET!H32+SO_SPECIAL!H32</f>
        <v>5780.561851805029</v>
      </c>
      <c r="I32" s="8">
        <f>SO_CORE!I32+SO_TARGET!I32+SO_SPECIAL!I32</f>
        <v>5514.110833820454</v>
      </c>
      <c r="J32" s="8">
        <f>SO_CORE!J32+SO_TARGET!J32+SO_SPECIAL!J32</f>
        <v>6790.99303935257</v>
      </c>
      <c r="K32" s="8">
        <f>SO_CORE!K32+SO_TARGET!K32+SO_SPECIAL!K32</f>
        <v>6520.654823267032</v>
      </c>
      <c r="L32" s="8">
        <f>SO_CORE!L32+SO_TARGET!L32+SO_SPECIAL!L32</f>
        <v>5652.13229128001</v>
      </c>
      <c r="M32" s="8">
        <f>SO_CORE!M32+SO_TARGET!M32+SO_SPECIAL!M32</f>
        <v>6430.908569546264</v>
      </c>
      <c r="N32" s="8">
        <f t="shared" si="0"/>
        <v>72871.67179229925</v>
      </c>
      <c r="O32" s="3"/>
    </row>
    <row r="33" spans="1:15" ht="15.75">
      <c r="A33" s="5" t="s">
        <v>22</v>
      </c>
      <c r="B33" s="8">
        <f>SO_CORE!B33+SO_TARGET!B33+SO_SPECIAL!B33</f>
        <v>12494.807</v>
      </c>
      <c r="C33" s="8">
        <f>SO_CORE!C33+SO_TARGET!C33+SO_SPECIAL!C33</f>
        <v>10135.662</v>
      </c>
      <c r="D33" s="8">
        <f>SO_CORE!D33+SO_TARGET!D33+SO_SPECIAL!D33</f>
        <v>12396.414</v>
      </c>
      <c r="E33" s="8">
        <f>SO_CORE!E33+SO_TARGET!E33+SO_SPECIAL!E33</f>
        <v>11235.743999999999</v>
      </c>
      <c r="F33" s="8">
        <f>SO_CORE!F33+SO_TARGET!F33+SO_SPECIAL!F33</f>
        <v>11287.116000000002</v>
      </c>
      <c r="G33" s="8">
        <f>SO_CORE!G33+SO_TARGET!G33+SO_SPECIAL!G33</f>
        <v>12609.751</v>
      </c>
      <c r="H33" s="8">
        <f>SO_CORE!H33+SO_TARGET!H33+SO_SPECIAL!H33</f>
        <v>11152.195</v>
      </c>
      <c r="I33" s="8">
        <f>SO_CORE!I33+SO_TARGET!I33+SO_SPECIAL!I33</f>
        <v>11033.021</v>
      </c>
      <c r="J33" s="8">
        <f>SO_CORE!J33+SO_TARGET!J33+SO_SPECIAL!J33</f>
        <v>12636.569</v>
      </c>
      <c r="K33" s="8">
        <f>SO_CORE!K33+SO_TARGET!K33+SO_SPECIAL!K33</f>
        <v>12619.239000000001</v>
      </c>
      <c r="L33" s="8">
        <f>SO_CORE!L33+SO_TARGET!L33+SO_SPECIAL!L33</f>
        <v>10561.06</v>
      </c>
      <c r="M33" s="8">
        <f>SO_CORE!M33+SO_TARGET!M33+SO_SPECIAL!M33</f>
        <v>12295.239</v>
      </c>
      <c r="N33" s="8">
        <f t="shared" si="0"/>
        <v>140456.817</v>
      </c>
      <c r="O33" s="3"/>
    </row>
    <row r="34" spans="1:15" ht="15.7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>
      <c r="A35" s="14" t="s">
        <v>50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2"/>
      <c r="O35" s="3"/>
    </row>
    <row r="36" spans="1:15" ht="15.75">
      <c r="A36" s="9" t="s">
        <v>32</v>
      </c>
      <c r="B36" s="13">
        <f aca="true" t="shared" si="1" ref="B36:M36">B8+B14+B20+B26</f>
        <v>35281</v>
      </c>
      <c r="C36" s="13">
        <f t="shared" si="1"/>
        <v>35245</v>
      </c>
      <c r="D36" s="13">
        <f t="shared" si="1"/>
        <v>35220</v>
      </c>
      <c r="E36" s="13">
        <f t="shared" si="1"/>
        <v>35202</v>
      </c>
      <c r="F36" s="13">
        <f t="shared" si="1"/>
        <v>35210</v>
      </c>
      <c r="G36" s="13">
        <f t="shared" si="1"/>
        <v>35243</v>
      </c>
      <c r="H36" s="13">
        <f t="shared" si="1"/>
        <v>35253</v>
      </c>
      <c r="I36" s="13">
        <f t="shared" si="1"/>
        <v>35297</v>
      </c>
      <c r="J36" s="13">
        <f t="shared" si="1"/>
        <v>35344</v>
      </c>
      <c r="K36" s="13">
        <f t="shared" si="1"/>
        <v>35298</v>
      </c>
      <c r="L36" s="13">
        <f t="shared" si="1"/>
        <v>35290</v>
      </c>
      <c r="M36" s="13">
        <f t="shared" si="1"/>
        <v>35325</v>
      </c>
      <c r="N36" s="8">
        <f>SUM(B36:M36)</f>
        <v>423208</v>
      </c>
      <c r="O36" s="16">
        <f>SO_CORE!N36+SO_TARGET!N36+SO_SPECIAL!N36</f>
        <v>423208</v>
      </c>
    </row>
    <row r="37" spans="1:15" ht="15.75">
      <c r="A37" s="9" t="s">
        <v>19</v>
      </c>
      <c r="B37" s="18" t="s">
        <v>20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8" t="s">
        <v>20</v>
      </c>
      <c r="K37" s="18" t="s">
        <v>20</v>
      </c>
      <c r="L37" s="18" t="s">
        <v>20</v>
      </c>
      <c r="M37" s="18" t="s">
        <v>20</v>
      </c>
      <c r="N37" s="18" t="s">
        <v>20</v>
      </c>
      <c r="O37" s="3"/>
    </row>
    <row r="38" spans="1:15" ht="15.75">
      <c r="A38" s="5" t="s">
        <v>21</v>
      </c>
      <c r="B38" s="18" t="s">
        <v>20</v>
      </c>
      <c r="C38" s="18" t="s">
        <v>20</v>
      </c>
      <c r="D38" s="18" t="s">
        <v>20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8" t="s">
        <v>20</v>
      </c>
      <c r="K38" s="18" t="s">
        <v>20</v>
      </c>
      <c r="L38" s="18" t="s">
        <v>20</v>
      </c>
      <c r="M38" s="18" t="s">
        <v>20</v>
      </c>
      <c r="N38" s="18" t="s">
        <v>20</v>
      </c>
      <c r="O38" s="3"/>
    </row>
    <row r="39" spans="1:15" ht="15.75">
      <c r="A39" s="5" t="s">
        <v>22</v>
      </c>
      <c r="B39" s="13">
        <f aca="true" t="shared" si="2" ref="B39:M39">B11+B17+B23+B33</f>
        <v>45949.128</v>
      </c>
      <c r="C39" s="13">
        <f t="shared" si="2"/>
        <v>42647.93</v>
      </c>
      <c r="D39" s="13">
        <f t="shared" si="2"/>
        <v>42807.995</v>
      </c>
      <c r="E39" s="13">
        <f t="shared" si="2"/>
        <v>39840.837999999996</v>
      </c>
      <c r="F39" s="13">
        <f t="shared" si="2"/>
        <v>38150.515</v>
      </c>
      <c r="G39" s="13">
        <f t="shared" si="2"/>
        <v>39368.323000000004</v>
      </c>
      <c r="H39" s="13">
        <f t="shared" si="2"/>
        <v>37281.595</v>
      </c>
      <c r="I39" s="13">
        <f t="shared" si="2"/>
        <v>37357.456</v>
      </c>
      <c r="J39" s="13">
        <f t="shared" si="2"/>
        <v>37919.099</v>
      </c>
      <c r="K39" s="13">
        <f t="shared" si="2"/>
        <v>40312.761</v>
      </c>
      <c r="L39" s="13">
        <f t="shared" si="2"/>
        <v>37896</v>
      </c>
      <c r="M39" s="13">
        <f t="shared" si="2"/>
        <v>44491.243</v>
      </c>
      <c r="N39" s="8">
        <f>SUM(B39:M39)</f>
        <v>484022.883</v>
      </c>
      <c r="O39" s="16">
        <f>SO_CORE!N39+SO_TARGET!N39+SO_SPECIAL!N39</f>
        <v>484022.88300000003</v>
      </c>
    </row>
    <row r="40" spans="1:15" ht="15.7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"/>
    </row>
    <row r="41" spans="1:15" ht="15.75">
      <c r="A41" s="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"/>
    </row>
    <row r="42" spans="1:15" ht="15.75">
      <c r="A42" s="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"/>
    </row>
    <row r="43" spans="1:15" ht="15.75">
      <c r="A43" s="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"/>
    </row>
    <row r="44" spans="1:15" ht="15.75">
      <c r="A44" s="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</row>
  </sheetData>
  <printOptions/>
  <pageMargins left="0.5" right="0.659" top="0.5" bottom="0.55" header="0.5" footer="0.5"/>
  <pageSetup orientation="landscape" scale="66" r:id="rId1"/>
  <headerFooter alignWithMargins="0">
    <oddFooter>&amp;L&amp;D&amp;CPAGE &amp;P&amp;R^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80"/>
  <sheetViews>
    <sheetView defaultGridColor="0" zoomScale="87" zoomScaleNormal="87" colorId="22" workbookViewId="0" topLeftCell="J70">
      <selection activeCell="N81" sqref="N81:N65536"/>
    </sheetView>
  </sheetViews>
  <sheetFormatPr defaultColWidth="9.59765625" defaultRowHeight="15"/>
  <cols>
    <col min="1" max="1" width="30.59765625" style="0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1:14" ht="15.75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spans="1:14" ht="15.75">
      <c r="A4" s="4">
        <v>1997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>
      <c r="A7" s="6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>
      <c r="A8" s="5" t="s">
        <v>18</v>
      </c>
      <c r="B8" s="8">
        <v>27241</v>
      </c>
      <c r="C8" s="8">
        <v>27215</v>
      </c>
      <c r="D8" s="8">
        <v>27198</v>
      </c>
      <c r="E8" s="8">
        <v>27193</v>
      </c>
      <c r="F8" s="8">
        <v>27182</v>
      </c>
      <c r="G8" s="8">
        <v>27213</v>
      </c>
      <c r="H8" s="8">
        <v>27221</v>
      </c>
      <c r="I8" s="8">
        <v>27255</v>
      </c>
      <c r="J8" s="8">
        <v>27293</v>
      </c>
      <c r="K8" s="8">
        <v>27261</v>
      </c>
      <c r="L8" s="8">
        <v>27237</v>
      </c>
      <c r="M8" s="8">
        <v>27274</v>
      </c>
      <c r="N8" s="17">
        <f>SUM(B8:M8)</f>
        <v>326783</v>
      </c>
    </row>
    <row r="9" spans="1:14" ht="15.75">
      <c r="A9" s="9" t="s">
        <v>19</v>
      </c>
      <c r="B9" s="10" t="s">
        <v>20</v>
      </c>
      <c r="C9" s="10" t="s">
        <v>20</v>
      </c>
      <c r="D9" s="10" t="s">
        <v>20</v>
      </c>
      <c r="E9" s="10" t="s">
        <v>20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</row>
    <row r="10" spans="1:14" ht="15.75">
      <c r="A10" s="5" t="s">
        <v>21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</row>
    <row r="11" spans="1:14" ht="15.75">
      <c r="A11" s="5" t="s">
        <v>22</v>
      </c>
      <c r="B11" s="8">
        <v>14902.379</v>
      </c>
      <c r="C11" s="8">
        <v>15700.27</v>
      </c>
      <c r="D11" s="8">
        <v>13538.099</v>
      </c>
      <c r="E11" s="8">
        <v>13364.023</v>
      </c>
      <c r="F11" s="8">
        <v>12143.684</v>
      </c>
      <c r="G11" s="8">
        <v>12594.35</v>
      </c>
      <c r="H11" s="8">
        <v>11380.235</v>
      </c>
      <c r="I11" s="8">
        <v>12379.737</v>
      </c>
      <c r="J11" s="8">
        <v>11008.971</v>
      </c>
      <c r="K11" s="8">
        <v>12371.266</v>
      </c>
      <c r="L11" s="8">
        <v>11781.292</v>
      </c>
      <c r="M11" s="8">
        <v>14143.428</v>
      </c>
      <c r="N11" s="17">
        <f>SUM(B11:M11)</f>
        <v>155307.734</v>
      </c>
    </row>
    <row r="12" spans="1:14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.75">
      <c r="A13" s="6" t="s">
        <v>53</v>
      </c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12"/>
      <c r="N13" s="5"/>
    </row>
    <row r="14" spans="1:14" ht="15.75">
      <c r="A14" s="5" t="s">
        <v>18</v>
      </c>
      <c r="B14" s="8">
        <v>4942</v>
      </c>
      <c r="C14" s="8">
        <v>4927</v>
      </c>
      <c r="D14" s="8">
        <v>4912</v>
      </c>
      <c r="E14" s="8">
        <v>4902</v>
      </c>
      <c r="F14" s="8">
        <v>4939</v>
      </c>
      <c r="G14" s="8">
        <v>4949</v>
      </c>
      <c r="H14" s="8">
        <v>4968</v>
      </c>
      <c r="I14" s="8">
        <v>4979</v>
      </c>
      <c r="J14" s="8">
        <v>4969</v>
      </c>
      <c r="K14" s="8">
        <v>4939</v>
      </c>
      <c r="L14" s="8">
        <v>4947</v>
      </c>
      <c r="M14" s="8">
        <v>4938</v>
      </c>
      <c r="N14" s="17">
        <f>SUM(B14:M14)</f>
        <v>59311</v>
      </c>
    </row>
    <row r="15" spans="1:14" ht="15.75">
      <c r="A15" s="9" t="s">
        <v>19</v>
      </c>
      <c r="B15" s="10" t="s">
        <v>20</v>
      </c>
      <c r="C15" s="10" t="s">
        <v>20</v>
      </c>
      <c r="D15" s="10" t="s">
        <v>20</v>
      </c>
      <c r="E15" s="10" t="s">
        <v>20</v>
      </c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  <c r="L15" s="10" t="s">
        <v>20</v>
      </c>
      <c r="M15" s="10" t="s">
        <v>20</v>
      </c>
      <c r="N15" s="10" t="s">
        <v>20</v>
      </c>
    </row>
    <row r="16" spans="1:14" ht="15.75">
      <c r="A16" s="5" t="s">
        <v>21</v>
      </c>
      <c r="B16" s="10" t="s">
        <v>20</v>
      </c>
      <c r="C16" s="10" t="s">
        <v>20</v>
      </c>
      <c r="D16" s="10" t="s">
        <v>20</v>
      </c>
      <c r="E16" s="10" t="s">
        <v>20</v>
      </c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</row>
    <row r="17" spans="1:14" ht="15.75">
      <c r="A17" s="5" t="s">
        <v>22</v>
      </c>
      <c r="B17" s="8">
        <v>6473.237</v>
      </c>
      <c r="C17" s="8">
        <v>5919.787</v>
      </c>
      <c r="D17" s="8">
        <v>5646.05</v>
      </c>
      <c r="E17" s="8">
        <v>5063.374</v>
      </c>
      <c r="F17" s="8">
        <v>5264.2</v>
      </c>
      <c r="G17" s="8">
        <v>4979.456</v>
      </c>
      <c r="H17" s="8">
        <v>5533.371</v>
      </c>
      <c r="I17" s="8">
        <v>5181.476</v>
      </c>
      <c r="J17" s="8">
        <v>5108.946</v>
      </c>
      <c r="K17" s="8">
        <v>5324.447</v>
      </c>
      <c r="L17" s="8">
        <v>5327.717</v>
      </c>
      <c r="M17" s="8">
        <v>6146.847</v>
      </c>
      <c r="N17" s="17">
        <f>SUM(B17:M17)</f>
        <v>65968.908</v>
      </c>
    </row>
    <row r="18" spans="1:14" ht="15.75">
      <c r="A18" s="5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12"/>
      <c r="N18" s="5"/>
    </row>
    <row r="19" spans="1:14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.75">
      <c r="A20" s="14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5"/>
    </row>
    <row r="21" spans="1:14" ht="15.75">
      <c r="A21" s="5" t="s">
        <v>18</v>
      </c>
      <c r="B21" s="8">
        <v>15</v>
      </c>
      <c r="C21" s="8">
        <v>15</v>
      </c>
      <c r="D21" s="8">
        <v>14</v>
      </c>
      <c r="E21" s="8">
        <v>14</v>
      </c>
      <c r="F21" s="8">
        <v>14</v>
      </c>
      <c r="G21" s="8">
        <v>14</v>
      </c>
      <c r="H21" s="8">
        <v>14</v>
      </c>
      <c r="I21" s="8">
        <v>14</v>
      </c>
      <c r="J21" s="8">
        <v>14</v>
      </c>
      <c r="K21" s="8">
        <v>14</v>
      </c>
      <c r="L21" s="8">
        <v>14</v>
      </c>
      <c r="M21" s="8">
        <v>14</v>
      </c>
      <c r="N21" s="17">
        <f>SUM(B21:M21)</f>
        <v>170</v>
      </c>
    </row>
    <row r="22" spans="1:14" ht="15.75">
      <c r="A22" s="9" t="s">
        <v>55</v>
      </c>
      <c r="B22" s="10" t="s">
        <v>20</v>
      </c>
      <c r="C22" s="10" t="s">
        <v>20</v>
      </c>
      <c r="D22" s="10" t="s">
        <v>20</v>
      </c>
      <c r="E22" s="10" t="s">
        <v>20</v>
      </c>
      <c r="F22" s="10" t="s">
        <v>20</v>
      </c>
      <c r="G22" s="10" t="s">
        <v>20</v>
      </c>
      <c r="H22" s="10" t="s">
        <v>20</v>
      </c>
      <c r="I22" s="10" t="s">
        <v>20</v>
      </c>
      <c r="J22" s="10" t="s">
        <v>20</v>
      </c>
      <c r="K22" s="10" t="s">
        <v>20</v>
      </c>
      <c r="L22" s="10" t="s">
        <v>20</v>
      </c>
      <c r="M22" s="10" t="s">
        <v>20</v>
      </c>
      <c r="N22" s="10" t="s">
        <v>20</v>
      </c>
    </row>
    <row r="23" spans="1:14" ht="15.75">
      <c r="A23" s="5" t="s">
        <v>21</v>
      </c>
      <c r="B23" s="10" t="s">
        <v>20</v>
      </c>
      <c r="C23" s="10" t="s">
        <v>20</v>
      </c>
      <c r="D23" s="10" t="s">
        <v>20</v>
      </c>
      <c r="E23" s="10" t="s">
        <v>20</v>
      </c>
      <c r="F23" s="10" t="s">
        <v>20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</row>
    <row r="24" spans="1:14" ht="15.75">
      <c r="A24" s="5" t="s">
        <v>22</v>
      </c>
      <c r="B24" s="8">
        <v>235.37</v>
      </c>
      <c r="C24" s="8">
        <v>205.946</v>
      </c>
      <c r="D24" s="8">
        <v>232.957</v>
      </c>
      <c r="E24" s="8">
        <v>211.481</v>
      </c>
      <c r="F24" s="8">
        <v>218.39</v>
      </c>
      <c r="G24" s="8">
        <v>216.827</v>
      </c>
      <c r="H24" s="8">
        <v>231.242</v>
      </c>
      <c r="I24" s="8">
        <v>212.193</v>
      </c>
      <c r="J24" s="8">
        <v>210.281</v>
      </c>
      <c r="K24" s="8">
        <v>211.127</v>
      </c>
      <c r="L24" s="8">
        <v>203.507</v>
      </c>
      <c r="M24" s="8">
        <v>231.569</v>
      </c>
      <c r="N24" s="17">
        <f>SUM(B24:M24)</f>
        <v>2620.89</v>
      </c>
    </row>
    <row r="25" spans="1:14" ht="15.75">
      <c r="A25" s="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5"/>
    </row>
    <row r="26" spans="1:14" ht="15.75">
      <c r="A26" s="14" t="s">
        <v>56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5"/>
    </row>
    <row r="27" spans="1:14" ht="15.75">
      <c r="A27" s="5" t="s">
        <v>18</v>
      </c>
      <c r="B27" s="8">
        <v>175</v>
      </c>
      <c r="C27" s="8">
        <v>175</v>
      </c>
      <c r="D27" s="8">
        <v>175</v>
      </c>
      <c r="E27" s="8">
        <v>175</v>
      </c>
      <c r="F27" s="8">
        <v>173</v>
      </c>
      <c r="G27" s="8">
        <v>173</v>
      </c>
      <c r="H27" s="8">
        <v>173</v>
      </c>
      <c r="I27" s="8">
        <v>175</v>
      </c>
      <c r="J27" s="8">
        <v>174</v>
      </c>
      <c r="K27" s="8">
        <v>175</v>
      </c>
      <c r="L27" s="8">
        <v>175</v>
      </c>
      <c r="M27" s="8">
        <v>178</v>
      </c>
      <c r="N27" s="17">
        <f>SUM(B27:M27)</f>
        <v>2096</v>
      </c>
    </row>
    <row r="28" spans="1:14" ht="15.75">
      <c r="A28" s="9" t="s">
        <v>19</v>
      </c>
      <c r="B28" s="15">
        <v>19.41253</v>
      </c>
      <c r="C28" s="15">
        <v>18.456152</v>
      </c>
      <c r="D28" s="15">
        <v>18.622887</v>
      </c>
      <c r="E28" s="15">
        <v>17.729565</v>
      </c>
      <c r="F28" s="15">
        <v>18.220766</v>
      </c>
      <c r="G28" s="15">
        <v>18.271785</v>
      </c>
      <c r="H28" s="15">
        <v>18.303132</v>
      </c>
      <c r="I28" s="15">
        <v>19.251494</v>
      </c>
      <c r="J28" s="15">
        <v>18.523636</v>
      </c>
      <c r="K28" s="15">
        <v>18.699864</v>
      </c>
      <c r="L28" s="15">
        <v>18.482662</v>
      </c>
      <c r="M28" s="15">
        <v>19.174075</v>
      </c>
      <c r="N28" s="25">
        <f>SUM(B28:M28)</f>
        <v>223.148548</v>
      </c>
    </row>
    <row r="29" spans="1:14" ht="15.75">
      <c r="A29" s="9" t="s">
        <v>21</v>
      </c>
      <c r="B29" s="26">
        <v>19.41253</v>
      </c>
      <c r="C29" s="26">
        <v>18.456152</v>
      </c>
      <c r="D29" s="26">
        <v>18.622887</v>
      </c>
      <c r="E29" s="26">
        <v>17.729565</v>
      </c>
      <c r="F29" s="26">
        <v>18.220766</v>
      </c>
      <c r="G29" s="26">
        <v>18.271785</v>
      </c>
      <c r="H29" s="26">
        <v>18.303132</v>
      </c>
      <c r="I29" s="26">
        <v>19.251494</v>
      </c>
      <c r="J29" s="26">
        <v>18.523636</v>
      </c>
      <c r="K29" s="26">
        <v>18.699864</v>
      </c>
      <c r="L29" s="26">
        <v>18.482662</v>
      </c>
      <c r="M29" s="26">
        <v>19.174075</v>
      </c>
      <c r="N29" s="25">
        <f>SUM(B29:M29)</f>
        <v>223.148548</v>
      </c>
    </row>
    <row r="30" spans="1:14" ht="15.75">
      <c r="A30" s="5" t="s">
        <v>22</v>
      </c>
      <c r="B30" s="8">
        <v>7327.304</v>
      </c>
      <c r="C30" s="8">
        <v>6423.868</v>
      </c>
      <c r="D30" s="8">
        <v>6910.038</v>
      </c>
      <c r="E30" s="8">
        <v>6392.373</v>
      </c>
      <c r="F30" s="8">
        <v>6238.628</v>
      </c>
      <c r="G30" s="8">
        <v>6477.986</v>
      </c>
      <c r="H30" s="8">
        <v>6809.03</v>
      </c>
      <c r="I30" s="8">
        <v>6582.638</v>
      </c>
      <c r="J30" s="8">
        <v>6845.126</v>
      </c>
      <c r="K30" s="8">
        <v>6727.868</v>
      </c>
      <c r="L30" s="8">
        <v>6292.349</v>
      </c>
      <c r="M30" s="8">
        <v>7254.636</v>
      </c>
      <c r="N30" s="17">
        <f>SUM(B30:M30)</f>
        <v>80281.844</v>
      </c>
    </row>
    <row r="31" spans="1:14" ht="15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3"/>
    </row>
    <row r="32" spans="1:14" ht="15.75">
      <c r="A32" s="6" t="s">
        <v>57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5"/>
    </row>
    <row r="33" spans="1:14" ht="15.75">
      <c r="A33" s="5" t="s">
        <v>18</v>
      </c>
      <c r="B33" s="8">
        <v>9</v>
      </c>
      <c r="C33" s="8">
        <v>9</v>
      </c>
      <c r="D33" s="8">
        <v>9</v>
      </c>
      <c r="E33" s="8">
        <v>9</v>
      </c>
      <c r="F33" s="8">
        <v>9</v>
      </c>
      <c r="G33" s="8">
        <v>9</v>
      </c>
      <c r="H33" s="8">
        <v>9</v>
      </c>
      <c r="I33" s="8">
        <v>9</v>
      </c>
      <c r="J33" s="8">
        <v>9</v>
      </c>
      <c r="K33" s="8">
        <v>9</v>
      </c>
      <c r="L33" s="8">
        <v>9</v>
      </c>
      <c r="M33" s="8">
        <v>9</v>
      </c>
      <c r="N33" s="17">
        <f>SUM(B33:M33)</f>
        <v>108</v>
      </c>
    </row>
    <row r="34" spans="1:14" ht="15.75">
      <c r="A34" s="9" t="s">
        <v>19</v>
      </c>
      <c r="B34" s="15">
        <v>2.1532</v>
      </c>
      <c r="C34" s="15">
        <v>2.12438</v>
      </c>
      <c r="D34" s="15">
        <v>2.01938</v>
      </c>
      <c r="E34" s="15">
        <v>1.98494</v>
      </c>
      <c r="F34" s="15">
        <v>1.96112</v>
      </c>
      <c r="G34" s="15">
        <v>1.81244</v>
      </c>
      <c r="H34" s="15">
        <v>1.76444</v>
      </c>
      <c r="I34" s="15">
        <v>1.87856</v>
      </c>
      <c r="J34" s="15">
        <v>1.96882</v>
      </c>
      <c r="K34" s="15">
        <v>2.03424</v>
      </c>
      <c r="L34" s="15">
        <v>2.09196</v>
      </c>
      <c r="M34" s="15">
        <v>2.09476</v>
      </c>
      <c r="N34" s="25">
        <f>SUM(B34:M34)</f>
        <v>23.888240000000003</v>
      </c>
    </row>
    <row r="35" spans="1:14" ht="15.75">
      <c r="A35" s="5" t="s">
        <v>21</v>
      </c>
      <c r="B35" s="26">
        <v>2.1532</v>
      </c>
      <c r="C35" s="26">
        <v>2.12438</v>
      </c>
      <c r="D35" s="26">
        <v>2.01938</v>
      </c>
      <c r="E35" s="26">
        <v>1.98494</v>
      </c>
      <c r="F35" s="26">
        <v>1.96112</v>
      </c>
      <c r="G35" s="26">
        <v>1.81244</v>
      </c>
      <c r="H35" s="26">
        <v>1.76444</v>
      </c>
      <c r="I35" s="26">
        <v>1.87856</v>
      </c>
      <c r="J35" s="26">
        <v>1.96882</v>
      </c>
      <c r="K35" s="26">
        <v>2.03424</v>
      </c>
      <c r="L35" s="26">
        <v>2.09196</v>
      </c>
      <c r="M35" s="26">
        <v>2.09476</v>
      </c>
      <c r="N35" s="25">
        <f>SUM(B35:M35)</f>
        <v>23.888240000000003</v>
      </c>
    </row>
    <row r="36" spans="1:14" ht="15.75">
      <c r="A36" s="5" t="s">
        <v>22</v>
      </c>
      <c r="B36" s="8">
        <v>819.232</v>
      </c>
      <c r="C36" s="8">
        <v>735.091</v>
      </c>
      <c r="D36" s="8">
        <v>808.232</v>
      </c>
      <c r="E36" s="8">
        <v>718.01</v>
      </c>
      <c r="F36" s="8">
        <v>665.841</v>
      </c>
      <c r="G36" s="8">
        <v>609.946</v>
      </c>
      <c r="H36" s="8">
        <v>665.691</v>
      </c>
      <c r="I36" s="8">
        <v>612.084</v>
      </c>
      <c r="J36" s="8">
        <v>753.686</v>
      </c>
      <c r="K36" s="8">
        <v>788.328</v>
      </c>
      <c r="L36" s="8">
        <v>751.303</v>
      </c>
      <c r="M36" s="8">
        <v>818.768</v>
      </c>
      <c r="N36" s="17">
        <f>SUM(B36:M36)</f>
        <v>8746.212</v>
      </c>
    </row>
    <row r="37" spans="1:14" ht="15.75">
      <c r="A37" s="6"/>
      <c r="B37" s="11"/>
      <c r="C37" s="1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.75">
      <c r="A38" s="14" t="s">
        <v>58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5"/>
    </row>
    <row r="39" spans="1:14" ht="15.75">
      <c r="A39" s="5" t="s">
        <v>18</v>
      </c>
      <c r="B39" s="8">
        <v>4</v>
      </c>
      <c r="C39" s="8">
        <v>4</v>
      </c>
      <c r="D39" s="8">
        <v>3</v>
      </c>
      <c r="E39" s="8">
        <v>3</v>
      </c>
      <c r="F39" s="8">
        <v>3</v>
      </c>
      <c r="G39" s="8">
        <v>3</v>
      </c>
      <c r="H39" s="8">
        <v>3</v>
      </c>
      <c r="I39" s="8">
        <v>3</v>
      </c>
      <c r="J39" s="8">
        <v>3</v>
      </c>
      <c r="K39" s="8">
        <v>3</v>
      </c>
      <c r="L39" s="8">
        <v>3</v>
      </c>
      <c r="M39" s="8">
        <v>3</v>
      </c>
      <c r="N39" s="17">
        <f aca="true" t="shared" si="0" ref="N39:N46">SUM(B39:M39)</f>
        <v>38</v>
      </c>
    </row>
    <row r="40" spans="1:14" ht="15.75">
      <c r="A40" s="9" t="s">
        <v>26</v>
      </c>
      <c r="B40" s="15">
        <v>3.17637</v>
      </c>
      <c r="C40" s="15">
        <v>3.21784</v>
      </c>
      <c r="D40" s="15">
        <v>2.1996</v>
      </c>
      <c r="E40" s="15">
        <v>2.18932</v>
      </c>
      <c r="F40" s="15">
        <v>2.34325</v>
      </c>
      <c r="G40" s="15">
        <v>2.44091</v>
      </c>
      <c r="H40" s="15">
        <v>2.42488</v>
      </c>
      <c r="I40" s="15">
        <v>2.39702</v>
      </c>
      <c r="J40" s="15">
        <v>2.38414</v>
      </c>
      <c r="K40" s="15">
        <v>2.38747</v>
      </c>
      <c r="L40" s="15">
        <v>2.20949</v>
      </c>
      <c r="M40" s="15">
        <v>2.23189</v>
      </c>
      <c r="N40" s="25">
        <f t="shared" si="0"/>
        <v>29.60218</v>
      </c>
    </row>
    <row r="41" spans="1:14" ht="15.75">
      <c r="A41" s="9" t="s">
        <v>27</v>
      </c>
      <c r="B41" s="15">
        <v>3.07964</v>
      </c>
      <c r="C41" s="15">
        <v>3.1131</v>
      </c>
      <c r="D41" s="15">
        <v>2.09287</v>
      </c>
      <c r="E41" s="15">
        <v>2.13973</v>
      </c>
      <c r="F41" s="15">
        <v>2.33495</v>
      </c>
      <c r="G41" s="15">
        <v>2.31959</v>
      </c>
      <c r="H41" s="15">
        <v>2.29914</v>
      </c>
      <c r="I41" s="15">
        <v>2.24138</v>
      </c>
      <c r="J41" s="15">
        <v>2.34748</v>
      </c>
      <c r="K41" s="15">
        <v>2.36787</v>
      </c>
      <c r="L41" s="15">
        <v>2.1096</v>
      </c>
      <c r="M41" s="15">
        <v>2.13557</v>
      </c>
      <c r="N41" s="25">
        <f t="shared" si="0"/>
        <v>28.580920000000003</v>
      </c>
    </row>
    <row r="42" spans="1:14" ht="15.75">
      <c r="A42" s="5" t="s">
        <v>21</v>
      </c>
      <c r="B42" s="15">
        <v>3.17637</v>
      </c>
      <c r="C42" s="15">
        <v>3.21784</v>
      </c>
      <c r="D42" s="15">
        <v>2.1996</v>
      </c>
      <c r="E42" s="15">
        <v>2.192</v>
      </c>
      <c r="F42" s="15">
        <v>2.34325</v>
      </c>
      <c r="G42" s="15">
        <v>2.44091</v>
      </c>
      <c r="H42" s="15">
        <v>2.42488</v>
      </c>
      <c r="I42" s="15">
        <v>2.39702</v>
      </c>
      <c r="J42" s="15">
        <v>2.38414</v>
      </c>
      <c r="K42" s="15">
        <v>2.38747</v>
      </c>
      <c r="L42" s="15">
        <v>2.20949</v>
      </c>
      <c r="M42" s="15">
        <v>2.23189</v>
      </c>
      <c r="N42" s="25">
        <f t="shared" si="0"/>
        <v>29.60486</v>
      </c>
    </row>
    <row r="43" spans="1:14" ht="15.75">
      <c r="A43" s="5" t="s">
        <v>28</v>
      </c>
      <c r="B43" s="8">
        <v>734.559</v>
      </c>
      <c r="C43" s="8">
        <v>702.773</v>
      </c>
      <c r="D43" s="8">
        <v>542.079</v>
      </c>
      <c r="E43" s="8">
        <v>584.923</v>
      </c>
      <c r="F43" s="8">
        <v>612.437</v>
      </c>
      <c r="G43" s="8">
        <v>709.934</v>
      </c>
      <c r="H43" s="8">
        <v>535.929</v>
      </c>
      <c r="I43" s="8">
        <v>573.401</v>
      </c>
      <c r="J43" s="8">
        <v>601.476</v>
      </c>
      <c r="K43" s="8">
        <v>579.588</v>
      </c>
      <c r="L43" s="8">
        <v>501.471</v>
      </c>
      <c r="M43" s="8">
        <v>523.096</v>
      </c>
      <c r="N43" s="17">
        <f t="shared" si="0"/>
        <v>7201.665999999999</v>
      </c>
    </row>
    <row r="44" spans="1:14" ht="15.75">
      <c r="A44" s="5" t="s">
        <v>29</v>
      </c>
      <c r="B44" s="8">
        <v>754.458</v>
      </c>
      <c r="C44" s="8">
        <v>677.544</v>
      </c>
      <c r="D44" s="8">
        <v>540.22</v>
      </c>
      <c r="E44" s="8">
        <v>537.769</v>
      </c>
      <c r="F44" s="8">
        <v>562.693</v>
      </c>
      <c r="G44" s="8">
        <v>598.342</v>
      </c>
      <c r="H44" s="8">
        <v>502.678</v>
      </c>
      <c r="I44" s="8">
        <v>518.507</v>
      </c>
      <c r="J44" s="8">
        <v>569.939</v>
      </c>
      <c r="K44" s="8">
        <v>575.088</v>
      </c>
      <c r="L44" s="8">
        <v>461.566</v>
      </c>
      <c r="M44" s="8">
        <v>494.865</v>
      </c>
      <c r="N44" s="17">
        <f t="shared" si="0"/>
        <v>6793.669</v>
      </c>
    </row>
    <row r="45" spans="1:14" ht="15.75">
      <c r="A45" s="5" t="s">
        <v>30</v>
      </c>
      <c r="B45" s="8">
        <v>833.61</v>
      </c>
      <c r="C45" s="8">
        <v>789.773</v>
      </c>
      <c r="D45" s="8">
        <v>554.214</v>
      </c>
      <c r="E45" s="8">
        <v>615.837</v>
      </c>
      <c r="F45" s="8">
        <v>636.033</v>
      </c>
      <c r="G45" s="8">
        <v>717.264</v>
      </c>
      <c r="H45" s="8">
        <v>529.289</v>
      </c>
      <c r="I45" s="8">
        <v>506.716</v>
      </c>
      <c r="J45" s="8">
        <v>552.414</v>
      </c>
      <c r="K45" s="8">
        <v>567.96</v>
      </c>
      <c r="L45" s="8">
        <v>525.126</v>
      </c>
      <c r="M45" s="8">
        <v>536.606</v>
      </c>
      <c r="N45" s="17">
        <f t="shared" si="0"/>
        <v>7364.842</v>
      </c>
    </row>
    <row r="46" spans="1:14" ht="15.75">
      <c r="A46" s="5" t="s">
        <v>22</v>
      </c>
      <c r="B46" s="8">
        <v>1588.068</v>
      </c>
      <c r="C46" s="8">
        <v>1467.317</v>
      </c>
      <c r="D46" s="8">
        <v>1094.434</v>
      </c>
      <c r="E46" s="8">
        <v>1153.606</v>
      </c>
      <c r="F46" s="8">
        <v>1198.726</v>
      </c>
      <c r="G46" s="8">
        <v>1315.606</v>
      </c>
      <c r="H46" s="8">
        <v>1031.967</v>
      </c>
      <c r="I46" s="8">
        <v>1025.223</v>
      </c>
      <c r="J46" s="8">
        <v>1122.353</v>
      </c>
      <c r="K46" s="8">
        <v>1143.048</v>
      </c>
      <c r="L46" s="8">
        <v>986.692</v>
      </c>
      <c r="M46" s="8">
        <v>1031.471</v>
      </c>
      <c r="N46" s="17">
        <f t="shared" si="0"/>
        <v>14158.511</v>
      </c>
    </row>
    <row r="47" spans="1:14" ht="15.7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>
      <c r="A48" s="14" t="s">
        <v>59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.75">
      <c r="A49" s="5" t="s">
        <v>18</v>
      </c>
      <c r="B49" s="8">
        <v>4</v>
      </c>
      <c r="C49" s="8">
        <v>4</v>
      </c>
      <c r="D49" s="8">
        <v>4</v>
      </c>
      <c r="E49" s="8">
        <v>3</v>
      </c>
      <c r="F49" s="8">
        <v>3</v>
      </c>
      <c r="G49" s="8">
        <v>3</v>
      </c>
      <c r="H49" s="8">
        <v>3</v>
      </c>
      <c r="I49" s="8">
        <v>3</v>
      </c>
      <c r="J49" s="8">
        <v>3</v>
      </c>
      <c r="K49" s="8">
        <v>3</v>
      </c>
      <c r="L49" s="8">
        <v>3</v>
      </c>
      <c r="M49" s="8">
        <v>3</v>
      </c>
      <c r="N49" s="17">
        <f aca="true" t="shared" si="1" ref="N49:N56">SUM(B49:M49)</f>
        <v>39</v>
      </c>
    </row>
    <row r="50" spans="1:14" ht="15.75">
      <c r="A50" s="9" t="s">
        <v>26</v>
      </c>
      <c r="B50" s="15">
        <v>9.722</v>
      </c>
      <c r="C50" s="15">
        <v>9.514</v>
      </c>
      <c r="D50" s="15">
        <v>10.130375</v>
      </c>
      <c r="E50" s="15">
        <v>6.073375</v>
      </c>
      <c r="F50" s="15">
        <v>5.33975</v>
      </c>
      <c r="G50" s="15">
        <v>5.385625</v>
      </c>
      <c r="H50" s="15">
        <v>5.413625</v>
      </c>
      <c r="I50" s="15">
        <v>5.389125</v>
      </c>
      <c r="J50" s="15">
        <v>5.098625</v>
      </c>
      <c r="K50" s="15">
        <v>5.81875</v>
      </c>
      <c r="L50" s="15">
        <v>6.008625</v>
      </c>
      <c r="M50" s="15">
        <v>6.0375</v>
      </c>
      <c r="N50" s="25">
        <f t="shared" si="1"/>
        <v>79.93137499999999</v>
      </c>
    </row>
    <row r="51" spans="1:14" ht="15.75">
      <c r="A51" s="9" t="s">
        <v>27</v>
      </c>
      <c r="B51" s="15">
        <v>9.180625</v>
      </c>
      <c r="C51" s="15">
        <v>9.63775</v>
      </c>
      <c r="D51" s="15">
        <v>9.6575</v>
      </c>
      <c r="E51" s="15">
        <v>5.44425</v>
      </c>
      <c r="F51" s="15">
        <v>5.187</v>
      </c>
      <c r="G51" s="15">
        <v>5.158125</v>
      </c>
      <c r="H51" s="15">
        <v>5.023375</v>
      </c>
      <c r="I51" s="15">
        <v>5.19225</v>
      </c>
      <c r="J51" s="15">
        <v>4.984</v>
      </c>
      <c r="K51" s="15">
        <v>5.3025</v>
      </c>
      <c r="L51" s="15">
        <v>5.700625</v>
      </c>
      <c r="M51" s="15">
        <v>5.8555</v>
      </c>
      <c r="N51" s="25">
        <f t="shared" si="1"/>
        <v>76.32350000000001</v>
      </c>
    </row>
    <row r="52" spans="1:14" ht="15.75">
      <c r="A52" s="5" t="s">
        <v>21</v>
      </c>
      <c r="B52" s="15">
        <v>9.722</v>
      </c>
      <c r="C52" s="15">
        <v>9.514</v>
      </c>
      <c r="D52" s="15">
        <v>10.130375</v>
      </c>
      <c r="E52" s="15">
        <v>6.073375</v>
      </c>
      <c r="F52" s="15">
        <v>5.33975</v>
      </c>
      <c r="G52" s="15">
        <v>5.385625</v>
      </c>
      <c r="H52" s="15">
        <v>5.413625</v>
      </c>
      <c r="I52" s="15">
        <v>5.389125</v>
      </c>
      <c r="J52" s="15">
        <v>5.098625</v>
      </c>
      <c r="K52" s="15">
        <v>5.81875</v>
      </c>
      <c r="L52" s="15">
        <v>6.008625</v>
      </c>
      <c r="M52" s="15">
        <v>6.0375</v>
      </c>
      <c r="N52" s="25">
        <f t="shared" si="1"/>
        <v>79.93137499999999</v>
      </c>
    </row>
    <row r="53" spans="1:14" ht="15.75">
      <c r="A53" s="5" t="s">
        <v>28</v>
      </c>
      <c r="B53" s="8">
        <v>1685.5</v>
      </c>
      <c r="C53" s="8">
        <v>1277.5</v>
      </c>
      <c r="D53" s="8">
        <v>1637</v>
      </c>
      <c r="E53" s="8">
        <v>918.75</v>
      </c>
      <c r="F53" s="8">
        <v>863.625</v>
      </c>
      <c r="G53" s="8">
        <v>1017.625</v>
      </c>
      <c r="H53" s="8">
        <v>655.375</v>
      </c>
      <c r="I53" s="8">
        <v>853.125</v>
      </c>
      <c r="J53" s="8">
        <v>939.75</v>
      </c>
      <c r="K53" s="8">
        <v>972.125</v>
      </c>
      <c r="L53" s="8">
        <v>1055.25</v>
      </c>
      <c r="M53" s="8">
        <v>1266.125</v>
      </c>
      <c r="N53" s="17">
        <f t="shared" si="1"/>
        <v>13141.75</v>
      </c>
    </row>
    <row r="54" spans="1:14" ht="15.75">
      <c r="A54" s="5" t="s">
        <v>29</v>
      </c>
      <c r="B54" s="8">
        <v>2037.625</v>
      </c>
      <c r="C54" s="8">
        <v>1475.625</v>
      </c>
      <c r="D54" s="8">
        <v>2102.5</v>
      </c>
      <c r="E54" s="8">
        <v>1086.75</v>
      </c>
      <c r="F54" s="8">
        <v>1044.75</v>
      </c>
      <c r="G54" s="8">
        <v>1238.125</v>
      </c>
      <c r="H54" s="8">
        <v>840.875</v>
      </c>
      <c r="I54" s="8">
        <v>1004.5</v>
      </c>
      <c r="J54" s="8">
        <v>1078.875</v>
      </c>
      <c r="K54" s="8">
        <v>1006.25</v>
      </c>
      <c r="L54" s="8">
        <v>1085.875</v>
      </c>
      <c r="M54" s="8">
        <v>1409.625</v>
      </c>
      <c r="N54" s="17">
        <f t="shared" si="1"/>
        <v>15411.375</v>
      </c>
    </row>
    <row r="55" spans="1:14" ht="15.75">
      <c r="A55" s="5" t="s">
        <v>30</v>
      </c>
      <c r="B55" s="8">
        <v>1298.125</v>
      </c>
      <c r="C55" s="8">
        <v>1114</v>
      </c>
      <c r="D55" s="8">
        <v>1414.625</v>
      </c>
      <c r="E55" s="8">
        <v>714</v>
      </c>
      <c r="F55" s="8">
        <v>805</v>
      </c>
      <c r="G55" s="8">
        <v>849.625</v>
      </c>
      <c r="H55" s="8">
        <v>550.375</v>
      </c>
      <c r="I55" s="8">
        <v>677.25</v>
      </c>
      <c r="J55" s="8">
        <v>774.375</v>
      </c>
      <c r="K55" s="8">
        <v>737.625</v>
      </c>
      <c r="L55" s="8">
        <v>821.625</v>
      </c>
      <c r="M55" s="8">
        <v>1087.625</v>
      </c>
      <c r="N55" s="17">
        <f t="shared" si="1"/>
        <v>10844.25</v>
      </c>
    </row>
    <row r="56" spans="1:14" ht="15.75">
      <c r="A56" s="5" t="s">
        <v>22</v>
      </c>
      <c r="B56" s="8">
        <v>3335.75</v>
      </c>
      <c r="C56" s="8">
        <v>2589.625</v>
      </c>
      <c r="D56" s="8">
        <v>3517.125</v>
      </c>
      <c r="E56" s="8">
        <v>1800.75</v>
      </c>
      <c r="F56" s="8">
        <v>1849.75</v>
      </c>
      <c r="G56" s="8">
        <v>2087.75</v>
      </c>
      <c r="H56" s="8">
        <v>1391.25</v>
      </c>
      <c r="I56" s="8">
        <v>1681.75</v>
      </c>
      <c r="J56" s="8">
        <v>1853.25</v>
      </c>
      <c r="K56" s="8">
        <v>1743.875</v>
      </c>
      <c r="L56" s="8">
        <v>1907.5</v>
      </c>
      <c r="M56" s="8">
        <v>2497.25</v>
      </c>
      <c r="N56" s="17">
        <f t="shared" si="1"/>
        <v>26255.625</v>
      </c>
    </row>
    <row r="57" spans="1:14" ht="15.75">
      <c r="A57" s="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7"/>
    </row>
    <row r="58" spans="1:14" ht="15.7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>
      <c r="A59" s="14" t="s">
        <v>60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.75">
      <c r="A60" s="5" t="s">
        <v>18</v>
      </c>
      <c r="B60" s="8">
        <v>5</v>
      </c>
      <c r="C60" s="8">
        <v>5</v>
      </c>
      <c r="D60" s="8">
        <v>5</v>
      </c>
      <c r="E60" s="8">
        <v>4</v>
      </c>
      <c r="F60" s="8">
        <v>4</v>
      </c>
      <c r="G60" s="8">
        <v>4</v>
      </c>
      <c r="H60" s="8">
        <v>4</v>
      </c>
      <c r="I60" s="8">
        <v>4</v>
      </c>
      <c r="J60" s="8">
        <v>4</v>
      </c>
      <c r="K60" s="8">
        <v>5</v>
      </c>
      <c r="L60" s="8">
        <v>4</v>
      </c>
      <c r="M60" s="8">
        <v>4</v>
      </c>
      <c r="N60" s="17">
        <f aca="true" t="shared" si="2" ref="N60:N67">SUM(B60:M60)</f>
        <v>52</v>
      </c>
    </row>
    <row r="61" spans="1:14" ht="15.75">
      <c r="A61" s="9" t="s">
        <v>26</v>
      </c>
      <c r="B61" s="15">
        <v>3.578549553103285</v>
      </c>
      <c r="C61" s="15">
        <v>5.544447814221781</v>
      </c>
      <c r="D61" s="15">
        <v>3.7727641856911</v>
      </c>
      <c r="E61" s="15">
        <v>2.469123951101276</v>
      </c>
      <c r="F61" s="15">
        <v>3.061851116148759</v>
      </c>
      <c r="G61" s="15">
        <v>2.993384129474199</v>
      </c>
      <c r="H61" s="15">
        <v>3.005986675613373</v>
      </c>
      <c r="I61" s="15">
        <v>3.158070774831799</v>
      </c>
      <c r="J61" s="15">
        <v>3.111652876273276</v>
      </c>
      <c r="K61" s="15">
        <v>2.851886565233192</v>
      </c>
      <c r="L61" s="15">
        <v>2.798727619051164</v>
      </c>
      <c r="M61" s="15">
        <v>2.958136274154537</v>
      </c>
      <c r="N61" s="25">
        <f t="shared" si="2"/>
        <v>39.304581534897736</v>
      </c>
    </row>
    <row r="62" spans="1:14" ht="15.75">
      <c r="A62" s="9" t="s">
        <v>27</v>
      </c>
      <c r="B62" s="15">
        <v>3.501879946206731</v>
      </c>
      <c r="C62" s="15">
        <v>5.372856725238294</v>
      </c>
      <c r="D62" s="15">
        <v>3.520686998849021</v>
      </c>
      <c r="E62" s="15">
        <v>2.5242121674196</v>
      </c>
      <c r="F62" s="15">
        <v>2.690795560498609</v>
      </c>
      <c r="G62" s="15">
        <v>2.757338460343615</v>
      </c>
      <c r="H62" s="15">
        <v>2.76783630069008</v>
      </c>
      <c r="I62" s="15">
        <v>2.792129364762081</v>
      </c>
      <c r="J62" s="15">
        <v>2.907550592792539</v>
      </c>
      <c r="K62" s="15">
        <v>2.576803597435413</v>
      </c>
      <c r="L62" s="15">
        <v>2.698007652732844</v>
      </c>
      <c r="M62" s="15">
        <v>2.679792168134181</v>
      </c>
      <c r="N62" s="25">
        <f t="shared" si="2"/>
        <v>36.789889535103015</v>
      </c>
    </row>
    <row r="63" spans="1:14" ht="15.75">
      <c r="A63" s="5" t="s">
        <v>21</v>
      </c>
      <c r="B63" s="8">
        <v>13.97675180573401</v>
      </c>
      <c r="C63" s="8">
        <v>13.83216918226565</v>
      </c>
      <c r="D63" s="8">
        <v>13.73256238585977</v>
      </c>
      <c r="E63" s="8">
        <v>13.68205346523284</v>
      </c>
      <c r="F63" s="8">
        <v>13.70505111614876</v>
      </c>
      <c r="G63" s="8">
        <v>14.08817988810841</v>
      </c>
      <c r="H63" s="8">
        <v>14.60527333472853</v>
      </c>
      <c r="I63" s="8">
        <v>15.43096955676157</v>
      </c>
      <c r="J63" s="8">
        <v>15.23901427496351</v>
      </c>
      <c r="K63" s="8">
        <v>14.8520987666125</v>
      </c>
      <c r="L63" s="8">
        <v>14.06163805293047</v>
      </c>
      <c r="M63" s="8">
        <v>14.16185627415454</v>
      </c>
      <c r="N63" s="25">
        <f t="shared" si="2"/>
        <v>171.36761810350058</v>
      </c>
    </row>
    <row r="64" spans="1:14" ht="15.75">
      <c r="A64" s="5" t="s">
        <v>28</v>
      </c>
      <c r="B64" s="8"/>
      <c r="C64" s="8"/>
      <c r="D64" s="8"/>
      <c r="E64" s="8"/>
      <c r="F64" s="8">
        <v>642.9295833333335</v>
      </c>
      <c r="G64" s="8">
        <v>609.3469313725491</v>
      </c>
      <c r="H64" s="8">
        <v>595.4334056603775</v>
      </c>
      <c r="I64" s="8">
        <v>568.2455045871557</v>
      </c>
      <c r="J64" s="8">
        <v>639.9727647058821</v>
      </c>
      <c r="K64" s="8">
        <v>663.9582</v>
      </c>
      <c r="L64" s="8">
        <v>550.528875</v>
      </c>
      <c r="M64" s="8">
        <v>666.4728493150687</v>
      </c>
      <c r="N64" s="17">
        <f t="shared" si="2"/>
        <v>4936.888113974366</v>
      </c>
    </row>
    <row r="65" spans="1:14" ht="15.75">
      <c r="A65" s="5" t="s">
        <v>29</v>
      </c>
      <c r="B65" s="8">
        <v>1541.339620689655</v>
      </c>
      <c r="C65" s="8">
        <v>1361.106280024624</v>
      </c>
      <c r="D65" s="8">
        <v>1518.296156255947</v>
      </c>
      <c r="E65" s="8">
        <v>585.8995625000002</v>
      </c>
      <c r="F65" s="8">
        <v>544.09995</v>
      </c>
      <c r="G65" s="8">
        <v>509.0367254901962</v>
      </c>
      <c r="H65" s="8">
        <v>528.81291509434</v>
      </c>
      <c r="I65" s="8">
        <v>513.8991559633027</v>
      </c>
      <c r="J65" s="8">
        <v>524.7909495798322</v>
      </c>
      <c r="K65" s="8">
        <v>556.187887272727</v>
      </c>
      <c r="L65" s="8">
        <v>469.0153124999997</v>
      </c>
      <c r="M65" s="8">
        <v>586.1236986301369</v>
      </c>
      <c r="N65" s="17">
        <f t="shared" si="2"/>
        <v>9238.608214000762</v>
      </c>
    </row>
    <row r="66" spans="1:14" ht="15.75">
      <c r="A66" s="5" t="s">
        <v>30</v>
      </c>
      <c r="B66" s="8">
        <v>1969.967034341845</v>
      </c>
      <c r="C66" s="8">
        <v>1867.613719975377</v>
      </c>
      <c r="D66" s="8">
        <v>1988.558843744053</v>
      </c>
      <c r="E66" s="8">
        <v>563.4859678933253</v>
      </c>
      <c r="F66" s="8">
        <v>575.22069566661</v>
      </c>
      <c r="G66" s="8">
        <v>592.2623582830042</v>
      </c>
      <c r="H66" s="8">
        <v>689.9536716585972</v>
      </c>
      <c r="I66" s="8">
        <v>645.053545211566</v>
      </c>
      <c r="J66" s="8">
        <v>733.9560812391696</v>
      </c>
      <c r="K66" s="8">
        <v>708.5826977775037</v>
      </c>
      <c r="L66" s="8">
        <v>561.7291700472501</v>
      </c>
      <c r="M66" s="8">
        <v>599.267391102539</v>
      </c>
      <c r="N66" s="17">
        <f t="shared" si="2"/>
        <v>11495.65117694084</v>
      </c>
    </row>
    <row r="67" spans="1:14" ht="15.75">
      <c r="A67" s="5" t="s">
        <v>22</v>
      </c>
      <c r="B67" s="8">
        <v>3552.573</v>
      </c>
      <c r="C67" s="8">
        <v>3226.992</v>
      </c>
      <c r="D67" s="8">
        <v>3504.839</v>
      </c>
      <c r="E67" s="8">
        <v>1241.068</v>
      </c>
      <c r="F67" s="8">
        <v>1142.111</v>
      </c>
      <c r="G67" s="8">
        <v>1061.351</v>
      </c>
      <c r="H67" s="8">
        <v>1077.219</v>
      </c>
      <c r="I67" s="8">
        <v>1041.154</v>
      </c>
      <c r="J67" s="8">
        <v>1130.791</v>
      </c>
      <c r="K67" s="8">
        <v>1185.705</v>
      </c>
      <c r="L67" s="8">
        <v>1093.512</v>
      </c>
      <c r="M67" s="8">
        <v>1262.644</v>
      </c>
      <c r="N67" s="17">
        <f t="shared" si="2"/>
        <v>20519.959</v>
      </c>
    </row>
    <row r="68" spans="1:14" ht="15.7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>
      <c r="A69" s="14" t="s">
        <v>61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.75">
      <c r="A70" s="5" t="s">
        <v>18</v>
      </c>
      <c r="B70" s="8">
        <v>1111</v>
      </c>
      <c r="C70" s="8">
        <v>1109</v>
      </c>
      <c r="D70" s="8">
        <v>1106</v>
      </c>
      <c r="E70" s="8">
        <v>1106</v>
      </c>
      <c r="F70" s="8">
        <v>1105</v>
      </c>
      <c r="G70" s="8">
        <v>1099</v>
      </c>
      <c r="H70" s="8">
        <v>1096</v>
      </c>
      <c r="I70" s="8">
        <v>1099</v>
      </c>
      <c r="J70" s="8">
        <v>1099</v>
      </c>
      <c r="K70" s="8">
        <v>1095</v>
      </c>
      <c r="L70" s="8">
        <v>1098</v>
      </c>
      <c r="M70" s="8">
        <v>1098</v>
      </c>
      <c r="N70" s="17">
        <f>SUM(B70:M70)</f>
        <v>13221</v>
      </c>
    </row>
    <row r="71" spans="1:14" ht="15.75">
      <c r="A71" s="9" t="s">
        <v>19</v>
      </c>
      <c r="B71" s="18" t="s">
        <v>20</v>
      </c>
      <c r="C71" s="18" t="s">
        <v>20</v>
      </c>
      <c r="D71" s="18" t="s">
        <v>20</v>
      </c>
      <c r="E71" s="18" t="s">
        <v>20</v>
      </c>
      <c r="F71" s="18" t="s">
        <v>20</v>
      </c>
      <c r="G71" s="18" t="s">
        <v>20</v>
      </c>
      <c r="H71" s="18" t="s">
        <v>20</v>
      </c>
      <c r="I71" s="18" t="s">
        <v>20</v>
      </c>
      <c r="J71" s="18" t="s">
        <v>20</v>
      </c>
      <c r="K71" s="18" t="s">
        <v>20</v>
      </c>
      <c r="L71" s="18" t="s">
        <v>20</v>
      </c>
      <c r="M71" s="18" t="s">
        <v>20</v>
      </c>
      <c r="N71" s="10" t="s">
        <v>20</v>
      </c>
    </row>
    <row r="72" spans="1:14" ht="15.75">
      <c r="A72" s="5" t="s">
        <v>21</v>
      </c>
      <c r="B72" s="18" t="s">
        <v>20</v>
      </c>
      <c r="C72" s="18" t="s">
        <v>20</v>
      </c>
      <c r="D72" s="18" t="s">
        <v>20</v>
      </c>
      <c r="E72" s="18" t="s">
        <v>20</v>
      </c>
      <c r="F72" s="18" t="s">
        <v>20</v>
      </c>
      <c r="G72" s="18" t="s">
        <v>20</v>
      </c>
      <c r="H72" s="18" t="s">
        <v>20</v>
      </c>
      <c r="I72" s="18" t="s">
        <v>20</v>
      </c>
      <c r="J72" s="18" t="s">
        <v>20</v>
      </c>
      <c r="K72" s="18" t="s">
        <v>20</v>
      </c>
      <c r="L72" s="18" t="s">
        <v>20</v>
      </c>
      <c r="M72" s="18" t="s">
        <v>20</v>
      </c>
      <c r="N72" s="10" t="s">
        <v>20</v>
      </c>
    </row>
    <row r="73" spans="1:14" ht="15.75">
      <c r="A73" s="5" t="s">
        <v>22</v>
      </c>
      <c r="B73" s="8">
        <v>260.019</v>
      </c>
      <c r="C73" s="8">
        <v>259.735</v>
      </c>
      <c r="D73" s="8">
        <v>259.987</v>
      </c>
      <c r="E73" s="8">
        <v>260.416</v>
      </c>
      <c r="F73" s="8">
        <v>260.067</v>
      </c>
      <c r="G73" s="8">
        <v>260.351</v>
      </c>
      <c r="H73" s="8">
        <v>259.921</v>
      </c>
      <c r="I73" s="8">
        <v>260.099</v>
      </c>
      <c r="J73" s="8">
        <v>259.888</v>
      </c>
      <c r="K73" s="8">
        <v>259.888</v>
      </c>
      <c r="L73" s="8">
        <v>259.177</v>
      </c>
      <c r="M73" s="8">
        <v>259.643</v>
      </c>
      <c r="N73" s="17">
        <f>SUM(B73:M73)</f>
        <v>3119.191</v>
      </c>
    </row>
    <row r="74" spans="1:14" ht="15.75">
      <c r="A74" s="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7"/>
    </row>
    <row r="75" spans="1:14" ht="15.75">
      <c r="A75" s="14" t="s">
        <v>62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5.75">
      <c r="A76" s="9" t="s">
        <v>32</v>
      </c>
      <c r="B76" s="13">
        <f aca="true" t="shared" si="3" ref="B76:M76">B8+B14+B21+B27+B39+B33++B49+B60+B70</f>
        <v>33506</v>
      </c>
      <c r="C76" s="13">
        <f t="shared" si="3"/>
        <v>33463</v>
      </c>
      <c r="D76" s="13">
        <f t="shared" si="3"/>
        <v>33426</v>
      </c>
      <c r="E76" s="13">
        <f t="shared" si="3"/>
        <v>33409</v>
      </c>
      <c r="F76" s="13">
        <f t="shared" si="3"/>
        <v>33432</v>
      </c>
      <c r="G76" s="13">
        <f t="shared" si="3"/>
        <v>33467</v>
      </c>
      <c r="H76" s="13">
        <f t="shared" si="3"/>
        <v>33491</v>
      </c>
      <c r="I76" s="13">
        <f t="shared" si="3"/>
        <v>33541</v>
      </c>
      <c r="J76" s="13">
        <f t="shared" si="3"/>
        <v>33568</v>
      </c>
      <c r="K76" s="13">
        <f t="shared" si="3"/>
        <v>33504</v>
      </c>
      <c r="L76" s="13">
        <f t="shared" si="3"/>
        <v>33490</v>
      </c>
      <c r="M76" s="13">
        <f t="shared" si="3"/>
        <v>33521</v>
      </c>
      <c r="N76" s="17">
        <f>SUM(B76:M76)</f>
        <v>401818</v>
      </c>
    </row>
    <row r="77" spans="1:14" ht="15.75">
      <c r="A77" s="9" t="s">
        <v>19</v>
      </c>
      <c r="B77" s="18" t="s">
        <v>20</v>
      </c>
      <c r="C77" s="18" t="s">
        <v>20</v>
      </c>
      <c r="D77" s="18" t="s">
        <v>20</v>
      </c>
      <c r="E77" s="18" t="s">
        <v>20</v>
      </c>
      <c r="F77" s="18" t="s">
        <v>20</v>
      </c>
      <c r="G77" s="18" t="s">
        <v>20</v>
      </c>
      <c r="H77" s="18" t="s">
        <v>20</v>
      </c>
      <c r="I77" s="18" t="s">
        <v>20</v>
      </c>
      <c r="J77" s="18" t="s">
        <v>20</v>
      </c>
      <c r="K77" s="18" t="s">
        <v>20</v>
      </c>
      <c r="L77" s="18" t="s">
        <v>20</v>
      </c>
      <c r="M77" s="18" t="s">
        <v>20</v>
      </c>
      <c r="N77" s="18" t="s">
        <v>20</v>
      </c>
    </row>
    <row r="78" spans="1:14" ht="15.75">
      <c r="A78" s="5" t="s">
        <v>21</v>
      </c>
      <c r="B78" s="18" t="s">
        <v>20</v>
      </c>
      <c r="C78" s="18" t="s">
        <v>20</v>
      </c>
      <c r="D78" s="18" t="s">
        <v>20</v>
      </c>
      <c r="E78" s="18" t="s">
        <v>20</v>
      </c>
      <c r="F78" s="18" t="s">
        <v>20</v>
      </c>
      <c r="G78" s="18" t="s">
        <v>20</v>
      </c>
      <c r="H78" s="18" t="s">
        <v>20</v>
      </c>
      <c r="I78" s="18" t="s">
        <v>20</v>
      </c>
      <c r="J78" s="18" t="s">
        <v>20</v>
      </c>
      <c r="K78" s="18" t="s">
        <v>20</v>
      </c>
      <c r="L78" s="18" t="s">
        <v>20</v>
      </c>
      <c r="M78" s="18" t="s">
        <v>20</v>
      </c>
      <c r="N78" s="18" t="s">
        <v>20</v>
      </c>
    </row>
    <row r="79" spans="1:14" ht="15.75">
      <c r="A79" s="5" t="s">
        <v>22</v>
      </c>
      <c r="B79" s="13">
        <f aca="true" t="shared" si="4" ref="B79:M79">B11+B17+B24+B30+B46+B36++B56+B67+B73</f>
        <v>38493.93199999999</v>
      </c>
      <c r="C79" s="13">
        <f t="shared" si="4"/>
        <v>36528.630999999994</v>
      </c>
      <c r="D79" s="13">
        <f t="shared" si="4"/>
        <v>35511.761000000006</v>
      </c>
      <c r="E79" s="13">
        <f t="shared" si="4"/>
        <v>30205.100999999995</v>
      </c>
      <c r="F79" s="13">
        <f t="shared" si="4"/>
        <v>28981.396999999997</v>
      </c>
      <c r="G79" s="13">
        <f t="shared" si="4"/>
        <v>29603.623</v>
      </c>
      <c r="H79" s="13">
        <f t="shared" si="4"/>
        <v>28379.925999999996</v>
      </c>
      <c r="I79" s="13">
        <f t="shared" si="4"/>
        <v>28976.353999999996</v>
      </c>
      <c r="J79" s="13">
        <f t="shared" si="4"/>
        <v>28293.292</v>
      </c>
      <c r="K79" s="13">
        <f t="shared" si="4"/>
        <v>29755.551999999996</v>
      </c>
      <c r="L79" s="13">
        <f t="shared" si="4"/>
        <v>28603.048999999995</v>
      </c>
      <c r="M79" s="13">
        <f t="shared" si="4"/>
        <v>33646.256</v>
      </c>
      <c r="N79" s="17">
        <f>SUM(B79:M79)</f>
        <v>376978.874</v>
      </c>
    </row>
    <row r="80" spans="1:14" ht="15.75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</sheetData>
  <printOptions/>
  <pageMargins left="0.5" right="0.659" top="0.5" bottom="0.55" header="0.5" footer="0.5"/>
  <pageSetup orientation="landscape" scale="66" r:id="rId1"/>
  <headerFooter alignWithMargins="0">
    <oddFooter>&amp;L&amp;D&amp;CPAGE &amp;P&amp;R^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Marjorie Force</cp:lastModifiedBy>
  <dcterms:created xsi:type="dcterms:W3CDTF">1999-07-27T11:59:45Z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