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-15" windowWidth="15480" windowHeight="11640"/>
  </bookViews>
  <sheets>
    <sheet name="tree growth" sheetId="1" r:id="rId1"/>
    <sheet name="Open Space" sheetId="2" r:id="rId2"/>
    <sheet name="Farmland" sheetId="3" r:id="rId3"/>
    <sheet name="Working Waterfront" sheetId="4" r:id="rId4"/>
  </sheets>
  <definedNames>
    <definedName name="_xlnm.Print_Area" localSheetId="2">Farmland!$A$1:$I$43</definedName>
    <definedName name="_xlnm.Print_Area" localSheetId="1">'Open Space'!$A$1:$F$43</definedName>
    <definedName name="_xlnm.Print_Area" localSheetId="0">'tree growth'!$A$1:$F$44</definedName>
  </definedNames>
  <calcPr calcId="145621"/>
</workbook>
</file>

<file path=xl/calcChain.xml><?xml version="1.0" encoding="utf-8"?>
<calcChain xmlns="http://schemas.openxmlformats.org/spreadsheetml/2006/main">
  <c r="H6" i="3" l="1"/>
  <c r="H7" i="3"/>
  <c r="H8" i="3"/>
  <c r="H10" i="3"/>
  <c r="H11" i="3"/>
  <c r="C11" i="3"/>
  <c r="F11" i="3" s="1"/>
  <c r="E11" i="2"/>
  <c r="E10" i="2"/>
  <c r="E9" i="2"/>
  <c r="E8" i="2"/>
  <c r="E7" i="2"/>
  <c r="E6" i="2"/>
  <c r="D11" i="2"/>
  <c r="D10" i="2"/>
  <c r="D9" i="2"/>
  <c r="D8" i="2"/>
  <c r="D7" i="2"/>
  <c r="D6" i="2"/>
  <c r="D13" i="4"/>
  <c r="D12" i="4"/>
  <c r="D11" i="4"/>
  <c r="D10" i="4"/>
  <c r="D9" i="4"/>
  <c r="D8" i="4"/>
  <c r="D7" i="4"/>
  <c r="D6" i="4"/>
  <c r="D5" i="4"/>
  <c r="E12" i="4"/>
  <c r="E11" i="4"/>
  <c r="E10" i="4"/>
  <c r="E9" i="4"/>
  <c r="E8" i="4"/>
  <c r="E6" i="4"/>
  <c r="E5" i="4"/>
  <c r="E7" i="4"/>
  <c r="I9" i="3"/>
  <c r="H9" i="3"/>
  <c r="C10" i="3"/>
  <c r="G9" i="3" s="1"/>
  <c r="C9" i="3"/>
  <c r="F9" i="3" s="1"/>
  <c r="C8" i="3"/>
  <c r="F8" i="3" s="1"/>
  <c r="C7" i="3"/>
  <c r="C6" i="3"/>
  <c r="I7" i="3" l="1"/>
  <c r="I6" i="3"/>
  <c r="F6" i="3"/>
  <c r="F7" i="3"/>
  <c r="G6" i="3"/>
  <c r="G8" i="3"/>
  <c r="G7" i="3"/>
  <c r="I8" i="3"/>
  <c r="I10" i="3"/>
  <c r="F10" i="3"/>
  <c r="I11" i="3"/>
  <c r="G10" i="3"/>
  <c r="E11" i="1"/>
  <c r="D11" i="1"/>
  <c r="E10" i="1"/>
  <c r="D10" i="1"/>
  <c r="E9" i="1"/>
  <c r="D9" i="1"/>
  <c r="E8" i="1"/>
  <c r="D8" i="1"/>
  <c r="E7" i="1"/>
  <c r="D7" i="1"/>
  <c r="E6" i="1"/>
  <c r="D6" i="1"/>
  <c r="E12" i="2"/>
  <c r="D12" i="2"/>
  <c r="H12" i="3"/>
  <c r="I12" i="3" s="1"/>
  <c r="C12" i="3"/>
  <c r="G11" i="3" s="1"/>
  <c r="E12" i="1"/>
  <c r="D12" i="1"/>
  <c r="H13" i="3"/>
  <c r="I13" i="3" s="1"/>
  <c r="C13" i="3"/>
  <c r="E13" i="2"/>
  <c r="D13" i="2"/>
  <c r="E13" i="1"/>
  <c r="D13" i="1"/>
  <c r="E14" i="1"/>
  <c r="D14" i="1"/>
  <c r="E14" i="2"/>
  <c r="D14" i="2"/>
  <c r="C14" i="3"/>
  <c r="I14" i="3" s="1"/>
  <c r="E15" i="2"/>
  <c r="D15" i="2"/>
  <c r="C15" i="3"/>
  <c r="I15" i="3" s="1"/>
  <c r="C16" i="3"/>
  <c r="D15" i="1"/>
  <c r="E15" i="1"/>
  <c r="C17" i="3"/>
  <c r="F17" i="3" s="1"/>
  <c r="E16" i="2"/>
  <c r="D16" i="2"/>
  <c r="D16" i="1"/>
  <c r="E16" i="1"/>
  <c r="C20" i="3"/>
  <c r="I20" i="3" s="1"/>
  <c r="C19" i="3"/>
  <c r="I19" i="3" s="1"/>
  <c r="C18" i="3"/>
  <c r="I18" i="3" s="1"/>
  <c r="I17" i="3"/>
  <c r="E17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D17" i="2"/>
  <c r="E17" i="1"/>
  <c r="D17" i="1"/>
  <c r="D20" i="2"/>
  <c r="D19" i="2"/>
  <c r="D18" i="2"/>
  <c r="C21" i="3"/>
  <c r="F21" i="3" s="1"/>
  <c r="C22" i="3"/>
  <c r="F22" i="3" s="1"/>
  <c r="D18" i="1"/>
  <c r="E18" i="1"/>
  <c r="E20" i="1"/>
  <c r="D20" i="1"/>
  <c r="E19" i="1"/>
  <c r="D19" i="1"/>
  <c r="I21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F37" i="3"/>
  <c r="F42" i="3"/>
  <c r="F41" i="3"/>
  <c r="F40" i="3"/>
  <c r="F39" i="3"/>
  <c r="F38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43" i="3"/>
  <c r="D21" i="2"/>
  <c r="D41" i="2"/>
  <c r="D43" i="2"/>
  <c r="D42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E21" i="1"/>
  <c r="D21" i="1"/>
  <c r="B33" i="1"/>
  <c r="E22" i="1"/>
  <c r="D22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G16" i="3" l="1"/>
  <c r="G21" i="3"/>
  <c r="F19" i="3"/>
  <c r="G22" i="3"/>
  <c r="G13" i="3"/>
  <c r="G20" i="3"/>
  <c r="F16" i="3"/>
  <c r="G14" i="3"/>
  <c r="F15" i="3"/>
  <c r="I16" i="3"/>
  <c r="G15" i="3"/>
  <c r="G12" i="3"/>
  <c r="I22" i="3"/>
  <c r="F12" i="3"/>
  <c r="G19" i="3"/>
  <c r="G17" i="3"/>
  <c r="F14" i="3"/>
  <c r="F13" i="3"/>
  <c r="F18" i="3"/>
  <c r="F20" i="3"/>
  <c r="G18" i="3"/>
</calcChain>
</file>

<file path=xl/sharedStrings.xml><?xml version="1.0" encoding="utf-8"?>
<sst xmlns="http://schemas.openxmlformats.org/spreadsheetml/2006/main" count="78" uniqueCount="25">
  <si>
    <t>TOTAL PARCELS</t>
  </si>
  <si>
    <t>TOTAL ACRES</t>
  </si>
  <si>
    <t>AVERAGE ACRES</t>
  </si>
  <si>
    <t>ACRES +/-</t>
  </si>
  <si>
    <t xml:space="preserve">VALUE OF </t>
  </si>
  <si>
    <t>PARCELS</t>
  </si>
  <si>
    <t>ACRES</t>
  </si>
  <si>
    <t>PENALTIES</t>
  </si>
  <si>
    <t>YEAR</t>
  </si>
  <si>
    <t>CLASSIFIED</t>
  </si>
  <si>
    <t>PER PARCEL</t>
  </si>
  <si>
    <t>CHANGE</t>
  </si>
  <si>
    <t>ALL ACRES</t>
  </si>
  <si>
    <t>WITHDRAWN</t>
  </si>
  <si>
    <t>ASSESSED</t>
  </si>
  <si>
    <t>AGRICULTURAL</t>
  </si>
  <si>
    <t>LAND</t>
  </si>
  <si>
    <t>FARM</t>
  </si>
  <si>
    <t>WOODLAND</t>
  </si>
  <si>
    <t>VALUE PER ACRE</t>
  </si>
  <si>
    <t>(ALL ACRES)</t>
  </si>
  <si>
    <t>MUNICIPAL FARMLAND CLASSIFICATION AS REPORTED TO MRS ON ANNUAL MVR 1978-2016</t>
  </si>
  <si>
    <t>MUNICIPAL TREE GROWTH CLASSIFICATION AS REPORTED TO MRS ON ANNUAL MVR 1977-2016</t>
  </si>
  <si>
    <t>MUNICIPAL OPEN SPACE CLASSIFICATION AS REPORTED TO MRS ON ANNUAL MVR 1978-2016</t>
  </si>
  <si>
    <t>MUNICIPAL WORKING WATERFRONT CLASSIFICATION AS REPORTED TO MRS ON ANNUAL MVR 2007 - 2016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</si>
</sst>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&quot;$&quot;#,##0"/>
    <numFmt numFmtId="165" formatCode="#,##0.0"/>
  </numFmts>
  <fonts count="8" x14ac:knownFonts="1">
    <font>
      <sz val="1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9" fontId="7" fillId="0" borderId="0"/>
    <xf numFmtId="49" fontId="7" fillId="0" borderId="0"/>
  </cellStyleXfs>
  <cellXfs count="70">
    <xf numFmtId="0" fontId="0" fillId="0" borderId="0" xfId="0"/>
    <xf numFmtId="0" fontId="2" fillId="0" borderId="0" xfId="0" applyFont="1"/>
    <xf numFmtId="0" fontId="4" fillId="2" borderId="2" xfId="0" applyFont="1" applyFill="1" applyBorder="1" applyAlignment="1" applyProtection="1"/>
    <xf numFmtId="0" fontId="4" fillId="2" borderId="3" xfId="0" applyFont="1" applyFill="1" applyBorder="1" applyAlignment="1" applyProtection="1"/>
    <xf numFmtId="0" fontId="4" fillId="2" borderId="1" xfId="0" applyFont="1" applyFill="1" applyBorder="1" applyAlignment="1" applyProtection="1"/>
    <xf numFmtId="0" fontId="5" fillId="0" borderId="4" xfId="0" applyFont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7" fontId="4" fillId="0" borderId="4" xfId="0" applyNumberFormat="1" applyFont="1" applyBorder="1" applyAlignment="1" applyProtection="1">
      <alignment horizontal="center"/>
    </xf>
    <xf numFmtId="5" fontId="4" fillId="0" borderId="4" xfId="0" applyNumberFormat="1" applyFont="1" applyBorder="1" applyAlignment="1" applyProtection="1">
      <alignment horizontal="center"/>
    </xf>
    <xf numFmtId="3" fontId="4" fillId="0" borderId="4" xfId="0" applyNumberFormat="1" applyFont="1" applyBorder="1" applyProtection="1"/>
    <xf numFmtId="5" fontId="4" fillId="0" borderId="4" xfId="0" applyNumberFormat="1" applyFont="1" applyBorder="1" applyProtection="1"/>
    <xf numFmtId="3" fontId="6" fillId="0" borderId="0" xfId="0" applyNumberFormat="1" applyFont="1" applyBorder="1" applyProtection="1"/>
    <xf numFmtId="0" fontId="4" fillId="0" borderId="4" xfId="0" applyFont="1" applyBorder="1" applyProtection="1"/>
    <xf numFmtId="37" fontId="4" fillId="0" borderId="4" xfId="0" applyNumberFormat="1" applyFont="1" applyFill="1" applyBorder="1" applyAlignment="1" applyProtection="1">
      <alignment horizontal="center"/>
    </xf>
    <xf numFmtId="37" fontId="4" fillId="0" borderId="4" xfId="0" quotePrefix="1" applyNumberFormat="1" applyFont="1" applyBorder="1" applyAlignment="1" applyProtection="1">
      <alignment horizontal="center"/>
    </xf>
    <xf numFmtId="0" fontId="5" fillId="0" borderId="0" xfId="0" applyFont="1" applyBorder="1" applyProtection="1"/>
    <xf numFmtId="37" fontId="4" fillId="0" borderId="0" xfId="0" applyNumberFormat="1" applyFont="1" applyBorder="1" applyProtection="1"/>
    <xf numFmtId="38" fontId="4" fillId="0" borderId="0" xfId="0" applyNumberFormat="1" applyFont="1" applyBorder="1"/>
    <xf numFmtId="5" fontId="4" fillId="0" borderId="0" xfId="0" applyNumberFormat="1" applyFont="1" applyBorder="1" applyProtection="1"/>
    <xf numFmtId="3" fontId="4" fillId="0" borderId="0" xfId="0" applyNumberFormat="1" applyFont="1" applyBorder="1" applyProtection="1"/>
    <xf numFmtId="0" fontId="4" fillId="0" borderId="0" xfId="0" applyFont="1" applyBorder="1" applyProtection="1"/>
    <xf numFmtId="0" fontId="2" fillId="0" borderId="0" xfId="0" applyFont="1" applyBorder="1"/>
    <xf numFmtId="0" fontId="3" fillId="0" borderId="0" xfId="0" applyFont="1" applyBorder="1"/>
    <xf numFmtId="38" fontId="2" fillId="0" borderId="0" xfId="0" applyNumberFormat="1" applyFont="1" applyBorder="1"/>
    <xf numFmtId="0" fontId="3" fillId="0" borderId="0" xfId="0" applyFont="1" applyBorder="1" applyProtection="1"/>
    <xf numFmtId="0" fontId="2" fillId="0" borderId="0" xfId="0" applyFont="1" applyBorder="1" applyProtection="1"/>
    <xf numFmtId="38" fontId="2" fillId="0" borderId="0" xfId="0" applyNumberFormat="1" applyFont="1" applyBorder="1" applyProtection="1"/>
    <xf numFmtId="37" fontId="2" fillId="0" borderId="0" xfId="0" applyNumberFormat="1" applyFont="1" applyBorder="1" applyProtection="1"/>
    <xf numFmtId="5" fontId="2" fillId="0" borderId="0" xfId="0" applyNumberFormat="1" applyFont="1" applyBorder="1" applyProtection="1"/>
    <xf numFmtId="0" fontId="3" fillId="0" borderId="0" xfId="0" applyFont="1"/>
    <xf numFmtId="0" fontId="5" fillId="0" borderId="4" xfId="0" applyFont="1" applyBorder="1" applyProtection="1"/>
    <xf numFmtId="3" fontId="2" fillId="0" borderId="0" xfId="0" applyNumberFormat="1" applyFont="1" applyBorder="1"/>
    <xf numFmtId="3" fontId="2" fillId="0" borderId="0" xfId="0" applyNumberFormat="1" applyFont="1" applyBorder="1" applyProtection="1"/>
    <xf numFmtId="3" fontId="4" fillId="0" borderId="4" xfId="0" applyNumberFormat="1" applyFont="1" applyBorder="1" applyAlignment="1" applyProtection="1">
      <alignment horizontal="center"/>
    </xf>
    <xf numFmtId="38" fontId="4" fillId="0" borderId="4" xfId="0" applyNumberFormat="1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3" fontId="4" fillId="0" borderId="4" xfId="0" applyNumberFormat="1" applyFont="1" applyFill="1" applyBorder="1" applyAlignment="1" applyProtection="1">
      <alignment horizontal="center"/>
    </xf>
    <xf numFmtId="5" fontId="4" fillId="0" borderId="4" xfId="0" applyNumberFormat="1" applyFont="1" applyFill="1" applyBorder="1" applyAlignment="1" applyProtection="1">
      <alignment horizontal="center"/>
    </xf>
    <xf numFmtId="3" fontId="6" fillId="0" borderId="4" xfId="0" applyNumberFormat="1" applyFont="1" applyBorder="1" applyProtection="1"/>
    <xf numFmtId="3" fontId="6" fillId="0" borderId="4" xfId="0" applyNumberFormat="1" applyFont="1" applyFill="1" applyBorder="1" applyProtection="1"/>
    <xf numFmtId="5" fontId="6" fillId="0" borderId="4" xfId="0" applyNumberFormat="1" applyFont="1" applyBorder="1" applyProtection="1"/>
    <xf numFmtId="0" fontId="6" fillId="0" borderId="0" xfId="0" applyFont="1"/>
    <xf numFmtId="3" fontId="6" fillId="0" borderId="0" xfId="0" applyNumberFormat="1" applyFont="1" applyBorder="1"/>
    <xf numFmtId="0" fontId="5" fillId="0" borderId="1" xfId="0" applyFont="1" applyBorder="1" applyProtection="1"/>
    <xf numFmtId="3" fontId="6" fillId="0" borderId="1" xfId="0" applyNumberFormat="1" applyFont="1" applyFill="1" applyBorder="1" applyProtection="1"/>
    <xf numFmtId="3" fontId="6" fillId="0" borderId="1" xfId="0" applyNumberFormat="1" applyFont="1" applyBorder="1" applyProtection="1"/>
    <xf numFmtId="3" fontId="6" fillId="0" borderId="4" xfId="0" applyNumberFormat="1" applyFont="1" applyBorder="1" applyAlignment="1" applyProtection="1">
      <alignment horizontal="center"/>
    </xf>
    <xf numFmtId="3" fontId="6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 applyProtection="1">
      <alignment horizontal="center"/>
    </xf>
    <xf numFmtId="4" fontId="2" fillId="0" borderId="0" xfId="0" applyNumberFormat="1" applyFont="1" applyBorder="1"/>
    <xf numFmtId="165" fontId="4" fillId="0" borderId="4" xfId="0" applyNumberFormat="1" applyFont="1" applyBorder="1" applyAlignment="1" applyProtection="1">
      <alignment horizontal="center"/>
    </xf>
    <xf numFmtId="17" fontId="1" fillId="0" borderId="0" xfId="0" quotePrefix="1" applyNumberFormat="1" applyFont="1" applyBorder="1" applyAlignment="1" applyProtection="1">
      <alignment horizontal="left" wrapText="1"/>
    </xf>
    <xf numFmtId="0" fontId="0" fillId="0" borderId="0" xfId="0" applyBorder="1" applyAlignment="1">
      <alignment horizontal="left" wrapText="1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1" fontId="4" fillId="2" borderId="3" xfId="0" applyNumberFormat="1" applyFont="1" applyFill="1" applyBorder="1" applyAlignment="1" applyProtection="1"/>
    <xf numFmtId="1" fontId="5" fillId="0" borderId="4" xfId="0" applyNumberFormat="1" applyFont="1" applyBorder="1" applyAlignment="1" applyProtection="1">
      <alignment horizontal="center"/>
    </xf>
    <xf numFmtId="1" fontId="4" fillId="0" borderId="4" xfId="0" applyNumberFormat="1" applyFont="1" applyBorder="1" applyAlignment="1" applyProtection="1">
      <alignment horizontal="center"/>
    </xf>
    <xf numFmtId="1" fontId="4" fillId="0" borderId="0" xfId="0" applyNumberFormat="1" applyFont="1" applyBorder="1" applyProtection="1"/>
    <xf numFmtId="1" fontId="2" fillId="0" borderId="0" xfId="0" applyNumberFormat="1" applyFont="1" applyBorder="1" applyProtection="1"/>
    <xf numFmtId="1" fontId="2" fillId="0" borderId="0" xfId="0" applyNumberFormat="1" applyFont="1" applyBorder="1"/>
    <xf numFmtId="1" fontId="2" fillId="0" borderId="0" xfId="0" applyNumberFormat="1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zoomScaleNormal="100" workbookViewId="0">
      <selection activeCell="C26" sqref="C26"/>
    </sheetView>
  </sheetViews>
  <sheetFormatPr defaultColWidth="11" defaultRowHeight="12.75" x14ac:dyDescent="0.2"/>
  <cols>
    <col min="1" max="1" width="9.5703125" style="1" customWidth="1"/>
    <col min="2" max="2" width="24.140625" style="1" customWidth="1"/>
    <col min="3" max="3" width="21.140625" style="1" customWidth="1"/>
    <col min="4" max="4" width="25" style="1" customWidth="1"/>
    <col min="5" max="5" width="19.28515625" style="1" customWidth="1"/>
    <col min="6" max="6" width="19.7109375" style="1" customWidth="1"/>
    <col min="7" max="7" width="18.28515625" style="1" customWidth="1"/>
    <col min="8" max="8" width="17.7109375" style="1" customWidth="1"/>
    <col min="9" max="9" width="16.5703125" style="1" customWidth="1"/>
    <col min="10" max="16384" width="11" style="1"/>
  </cols>
  <sheetData>
    <row r="1" spans="1:9" ht="24.75" customHeight="1" x14ac:dyDescent="0.3">
      <c r="A1" s="53"/>
      <c r="B1" s="54"/>
      <c r="C1" s="54"/>
      <c r="D1" s="54"/>
      <c r="E1" s="54"/>
      <c r="F1" s="54"/>
    </row>
    <row r="2" spans="1:9" ht="25.5" customHeight="1" x14ac:dyDescent="0.3">
      <c r="A2" s="55" t="s">
        <v>22</v>
      </c>
      <c r="B2" s="56"/>
      <c r="C2" s="56"/>
      <c r="D2" s="56"/>
      <c r="E2" s="56"/>
      <c r="F2" s="56"/>
      <c r="G2" s="56"/>
      <c r="H2" s="56"/>
      <c r="I2" s="57"/>
    </row>
    <row r="3" spans="1:9" ht="18" customHeight="1" x14ac:dyDescent="0.25">
      <c r="A3" s="2"/>
      <c r="B3" s="3"/>
      <c r="C3" s="3"/>
      <c r="D3" s="3"/>
      <c r="E3" s="3"/>
      <c r="F3" s="3"/>
      <c r="G3" s="3"/>
      <c r="H3" s="3"/>
      <c r="I3" s="4"/>
    </row>
    <row r="4" spans="1:9" ht="18" customHeight="1" x14ac:dyDescent="0.25">
      <c r="A4" s="5"/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45" t="s">
        <v>5</v>
      </c>
      <c r="H4" s="31" t="s">
        <v>6</v>
      </c>
      <c r="I4" s="31" t="s">
        <v>7</v>
      </c>
    </row>
    <row r="5" spans="1:9" ht="18" customHeight="1" x14ac:dyDescent="0.25">
      <c r="A5" s="5" t="s">
        <v>8</v>
      </c>
      <c r="B5" s="5" t="s">
        <v>9</v>
      </c>
      <c r="C5" s="5" t="s">
        <v>9</v>
      </c>
      <c r="D5" s="5" t="s">
        <v>10</v>
      </c>
      <c r="E5" s="5" t="s">
        <v>11</v>
      </c>
      <c r="F5" s="5" t="s">
        <v>12</v>
      </c>
      <c r="G5" s="45" t="s">
        <v>13</v>
      </c>
      <c r="H5" s="31" t="s">
        <v>13</v>
      </c>
      <c r="I5" s="31" t="s">
        <v>14</v>
      </c>
    </row>
    <row r="6" spans="1:9" ht="18" customHeight="1" x14ac:dyDescent="0.25">
      <c r="A6" s="5">
        <v>2015</v>
      </c>
      <c r="B6" s="48">
        <v>24401</v>
      </c>
      <c r="C6" s="48">
        <v>3685207</v>
      </c>
      <c r="D6" s="48">
        <f t="shared" ref="D6:D11" si="0">C6/B6</f>
        <v>151.02688414409246</v>
      </c>
      <c r="E6" s="49">
        <f t="shared" ref="E6:E11" si="1">+C6-C7</f>
        <v>641</v>
      </c>
      <c r="F6" s="48">
        <v>621816138</v>
      </c>
      <c r="G6" s="46">
        <v>131</v>
      </c>
      <c r="H6" s="41">
        <v>5127</v>
      </c>
      <c r="I6" s="42">
        <v>409245</v>
      </c>
    </row>
    <row r="7" spans="1:9" ht="18" customHeight="1" x14ac:dyDescent="0.25">
      <c r="A7" s="5">
        <v>2014</v>
      </c>
      <c r="B7" s="48">
        <v>25265</v>
      </c>
      <c r="C7" s="48">
        <v>3684566</v>
      </c>
      <c r="D7" s="48">
        <f t="shared" si="0"/>
        <v>145.83677023550365</v>
      </c>
      <c r="E7" s="49">
        <f t="shared" si="1"/>
        <v>-12591</v>
      </c>
      <c r="F7" s="48">
        <v>617534288</v>
      </c>
      <c r="G7" s="46">
        <v>115</v>
      </c>
      <c r="H7" s="41">
        <v>4474</v>
      </c>
      <c r="I7" s="42">
        <v>503257</v>
      </c>
    </row>
    <row r="8" spans="1:9" ht="18" customHeight="1" x14ac:dyDescent="0.25">
      <c r="A8" s="5">
        <v>2013</v>
      </c>
      <c r="B8" s="48">
        <v>23844</v>
      </c>
      <c r="C8" s="48">
        <v>3697157</v>
      </c>
      <c r="D8" s="48">
        <f t="shared" si="0"/>
        <v>155.05607280657608</v>
      </c>
      <c r="E8" s="49">
        <f t="shared" si="1"/>
        <v>5524</v>
      </c>
      <c r="F8" s="48">
        <v>594554102</v>
      </c>
      <c r="G8" s="46">
        <v>122</v>
      </c>
      <c r="H8" s="41">
        <v>4334</v>
      </c>
      <c r="I8" s="42">
        <v>391923</v>
      </c>
    </row>
    <row r="9" spans="1:9" ht="18" customHeight="1" x14ac:dyDescent="0.25">
      <c r="A9" s="5">
        <v>2012</v>
      </c>
      <c r="B9" s="48">
        <v>24122</v>
      </c>
      <c r="C9" s="48">
        <v>3691633</v>
      </c>
      <c r="D9" s="48">
        <f t="shared" si="0"/>
        <v>153.04008788657657</v>
      </c>
      <c r="E9" s="49">
        <f t="shared" si="1"/>
        <v>16173.310000000056</v>
      </c>
      <c r="F9" s="48">
        <v>573394078</v>
      </c>
      <c r="G9" s="46">
        <v>171</v>
      </c>
      <c r="H9" s="41">
        <v>6856</v>
      </c>
      <c r="I9" s="42">
        <v>775465</v>
      </c>
    </row>
    <row r="10" spans="1:9" ht="18" customHeight="1" x14ac:dyDescent="0.25">
      <c r="A10" s="5">
        <v>2011</v>
      </c>
      <c r="B10" s="48">
        <v>23227</v>
      </c>
      <c r="C10" s="48">
        <v>3675459.69</v>
      </c>
      <c r="D10" s="48">
        <f t="shared" si="0"/>
        <v>158.2408270547208</v>
      </c>
      <c r="E10" s="49">
        <f t="shared" si="1"/>
        <v>20659.489999999758</v>
      </c>
      <c r="F10" s="48">
        <v>532740791.07285005</v>
      </c>
      <c r="G10" s="46">
        <v>233</v>
      </c>
      <c r="H10" s="41">
        <v>5181.3600000000006</v>
      </c>
      <c r="I10" s="42">
        <v>1213007.3800000001</v>
      </c>
    </row>
    <row r="11" spans="1:9" ht="18" customHeight="1" x14ac:dyDescent="0.25">
      <c r="A11" s="5">
        <v>2010</v>
      </c>
      <c r="B11" s="48">
        <v>22688</v>
      </c>
      <c r="C11" s="48">
        <v>3654800.2</v>
      </c>
      <c r="D11" s="48">
        <f t="shared" si="0"/>
        <v>161.0895715796897</v>
      </c>
      <c r="E11" s="49">
        <f t="shared" si="1"/>
        <v>1093.2000000001863</v>
      </c>
      <c r="F11" s="48">
        <v>478628166</v>
      </c>
      <c r="G11" s="46">
        <v>198</v>
      </c>
      <c r="H11" s="41">
        <v>13419.02</v>
      </c>
      <c r="I11" s="42">
        <v>999972.29</v>
      </c>
    </row>
    <row r="12" spans="1:9" ht="18" customHeight="1" x14ac:dyDescent="0.25">
      <c r="A12" s="5">
        <v>2009</v>
      </c>
      <c r="B12" s="48">
        <v>22677</v>
      </c>
      <c r="C12" s="48">
        <v>3653707</v>
      </c>
      <c r="D12" s="48">
        <f>C12/B12</f>
        <v>161.11950434360807</v>
      </c>
      <c r="E12" s="49">
        <f>+C12-C13</f>
        <v>14924</v>
      </c>
      <c r="F12" s="48">
        <v>471805565</v>
      </c>
      <c r="G12" s="46">
        <v>259</v>
      </c>
      <c r="H12" s="41">
        <v>12525</v>
      </c>
      <c r="I12" s="42">
        <v>1210357</v>
      </c>
    </row>
    <row r="13" spans="1:9" ht="18" customHeight="1" x14ac:dyDescent="0.25">
      <c r="A13" s="5">
        <v>2008</v>
      </c>
      <c r="B13" s="48">
        <v>22592.400000000001</v>
      </c>
      <c r="C13" s="48">
        <v>3638783</v>
      </c>
      <c r="D13" s="48">
        <f>C13/B13</f>
        <v>161.06225987500221</v>
      </c>
      <c r="E13" s="49">
        <f>+C13-C14</f>
        <v>-1784.2000000001863</v>
      </c>
      <c r="F13" s="48">
        <v>411182097.14428014</v>
      </c>
      <c r="G13" s="46">
        <v>6</v>
      </c>
      <c r="H13" s="41">
        <v>125</v>
      </c>
      <c r="I13" s="42">
        <v>13983.2</v>
      </c>
    </row>
    <row r="14" spans="1:9" ht="18" customHeight="1" x14ac:dyDescent="0.25">
      <c r="A14" s="5">
        <v>2007</v>
      </c>
      <c r="B14" s="48">
        <v>22961</v>
      </c>
      <c r="C14" s="48">
        <v>3640567.2</v>
      </c>
      <c r="D14" s="48">
        <f>C14/B14</f>
        <v>158.55438351988155</v>
      </c>
      <c r="E14" s="49">
        <f>+C14-C15</f>
        <v>9506.2000000001863</v>
      </c>
      <c r="F14" s="48">
        <v>403477069.65966797</v>
      </c>
      <c r="G14" s="46">
        <v>357</v>
      </c>
      <c r="H14" s="41">
        <v>10015</v>
      </c>
      <c r="I14" s="42">
        <v>2089728</v>
      </c>
    </row>
    <row r="15" spans="1:9" ht="18" customHeight="1" x14ac:dyDescent="0.25">
      <c r="A15" s="5">
        <v>2006</v>
      </c>
      <c r="B15" s="48">
        <v>22042</v>
      </c>
      <c r="C15" s="48">
        <v>3631061</v>
      </c>
      <c r="D15" s="48">
        <f t="shared" ref="D15:D23" si="2">C15/B15</f>
        <v>164.73373559568097</v>
      </c>
      <c r="E15" s="49">
        <f t="shared" ref="E15:E20" si="3">+C15-C16</f>
        <v>-1488</v>
      </c>
      <c r="F15" s="48">
        <v>391533329</v>
      </c>
      <c r="G15" s="46">
        <v>466</v>
      </c>
      <c r="H15" s="41">
        <v>32232</v>
      </c>
      <c r="I15" s="42">
        <v>379516</v>
      </c>
    </row>
    <row r="16" spans="1:9" ht="18" customHeight="1" x14ac:dyDescent="0.25">
      <c r="A16" s="5">
        <v>2005</v>
      </c>
      <c r="B16" s="48">
        <v>21759</v>
      </c>
      <c r="C16" s="48">
        <v>3632549</v>
      </c>
      <c r="D16" s="48">
        <f t="shared" si="2"/>
        <v>166.94466657475067</v>
      </c>
      <c r="E16" s="49">
        <f t="shared" si="3"/>
        <v>-25931.89000000013</v>
      </c>
      <c r="F16" s="48">
        <v>390980384</v>
      </c>
      <c r="G16" s="46">
        <v>471</v>
      </c>
      <c r="H16" s="41">
        <v>21472</v>
      </c>
      <c r="I16" s="42">
        <v>2217837</v>
      </c>
    </row>
    <row r="17" spans="1:10" ht="18" customHeight="1" x14ac:dyDescent="0.25">
      <c r="A17" s="5">
        <v>2004</v>
      </c>
      <c r="B17" s="48">
        <v>22153</v>
      </c>
      <c r="C17" s="48">
        <v>3658480.89</v>
      </c>
      <c r="D17" s="48">
        <f t="shared" si="2"/>
        <v>165.1460700582314</v>
      </c>
      <c r="E17" s="49">
        <f t="shared" si="3"/>
        <v>-5596.9899999997579</v>
      </c>
      <c r="F17" s="48">
        <v>395314872.54846609</v>
      </c>
      <c r="G17" s="46">
        <v>731</v>
      </c>
      <c r="H17" s="41">
        <v>96600.4</v>
      </c>
      <c r="I17" s="42">
        <v>1843972.43</v>
      </c>
    </row>
    <row r="18" spans="1:10" ht="18" customHeight="1" x14ac:dyDescent="0.25">
      <c r="A18" s="5">
        <v>2003</v>
      </c>
      <c r="B18" s="48">
        <v>22199</v>
      </c>
      <c r="C18" s="48">
        <v>3664077.88</v>
      </c>
      <c r="D18" s="48">
        <f t="shared" si="2"/>
        <v>165.0559881075724</v>
      </c>
      <c r="E18" s="49">
        <f t="shared" si="3"/>
        <v>31117.879999999888</v>
      </c>
      <c r="F18" s="48">
        <v>402626736.05726004</v>
      </c>
      <c r="G18" s="47">
        <v>347</v>
      </c>
      <c r="H18" s="40">
        <v>92713.65</v>
      </c>
      <c r="I18" s="42">
        <v>1518925.66</v>
      </c>
    </row>
    <row r="19" spans="1:10" ht="18" customHeight="1" x14ac:dyDescent="0.25">
      <c r="A19" s="5">
        <v>2002</v>
      </c>
      <c r="B19" s="48">
        <v>23782</v>
      </c>
      <c r="C19" s="48">
        <v>3632960</v>
      </c>
      <c r="D19" s="48">
        <f t="shared" si="2"/>
        <v>152.76091161382558</v>
      </c>
      <c r="E19" s="49">
        <f t="shared" si="3"/>
        <v>-47488</v>
      </c>
      <c r="F19" s="48">
        <v>403256631</v>
      </c>
      <c r="G19" s="47">
        <v>345</v>
      </c>
      <c r="H19" s="40">
        <v>23563</v>
      </c>
      <c r="I19" s="40">
        <v>1278435</v>
      </c>
    </row>
    <row r="20" spans="1:10" ht="18" customHeight="1" x14ac:dyDescent="0.25">
      <c r="A20" s="5">
        <v>2001</v>
      </c>
      <c r="B20" s="48">
        <v>21503</v>
      </c>
      <c r="C20" s="48">
        <v>3680448</v>
      </c>
      <c r="D20" s="48">
        <f t="shared" si="2"/>
        <v>171.15974515183927</v>
      </c>
      <c r="E20" s="49">
        <f t="shared" si="3"/>
        <v>-64388</v>
      </c>
      <c r="F20" s="48">
        <v>396496833</v>
      </c>
      <c r="G20" s="47">
        <v>1531</v>
      </c>
      <c r="H20" s="40">
        <v>111683</v>
      </c>
      <c r="I20" s="40">
        <v>2022652</v>
      </c>
    </row>
    <row r="21" spans="1:10" ht="18" customHeight="1" x14ac:dyDescent="0.25">
      <c r="A21" s="5">
        <v>2000</v>
      </c>
      <c r="B21" s="48">
        <v>19996</v>
      </c>
      <c r="C21" s="48">
        <v>3744836</v>
      </c>
      <c r="D21" s="48">
        <f t="shared" si="2"/>
        <v>187.27925585117023</v>
      </c>
      <c r="E21" s="49">
        <f t="shared" ref="E21:E43" si="4">+C21-C22</f>
        <v>27275.85999999987</v>
      </c>
      <c r="F21" s="48">
        <v>430951030</v>
      </c>
      <c r="G21" s="47">
        <v>306.10000000000002</v>
      </c>
      <c r="H21" s="40">
        <v>15370.87</v>
      </c>
      <c r="I21" s="40">
        <v>1114004.53</v>
      </c>
    </row>
    <row r="22" spans="1:10" ht="18" customHeight="1" x14ac:dyDescent="0.25">
      <c r="A22" s="5">
        <v>1999</v>
      </c>
      <c r="B22" s="48">
        <v>21344</v>
      </c>
      <c r="C22" s="48">
        <v>3717560.14</v>
      </c>
      <c r="D22" s="48">
        <f t="shared" si="2"/>
        <v>174.17354479010496</v>
      </c>
      <c r="E22" s="49">
        <f t="shared" si="4"/>
        <v>14448.14000000013</v>
      </c>
      <c r="F22" s="48">
        <v>432261485.67585993</v>
      </c>
      <c r="G22" s="47">
        <v>299.5</v>
      </c>
      <c r="H22" s="40">
        <v>16055.37</v>
      </c>
      <c r="I22" s="40">
        <v>1451505.81</v>
      </c>
      <c r="J22" s="43"/>
    </row>
    <row r="23" spans="1:10" ht="18" customHeight="1" x14ac:dyDescent="0.25">
      <c r="A23" s="5">
        <v>1998</v>
      </c>
      <c r="B23" s="48">
        <v>20922</v>
      </c>
      <c r="C23" s="48">
        <v>3703112</v>
      </c>
      <c r="D23" s="48">
        <f t="shared" si="2"/>
        <v>176.99608068062327</v>
      </c>
      <c r="E23" s="49">
        <f t="shared" si="4"/>
        <v>42983</v>
      </c>
      <c r="F23" s="48">
        <v>427526736</v>
      </c>
      <c r="G23" s="47">
        <v>204</v>
      </c>
      <c r="H23" s="40">
        <v>9530</v>
      </c>
      <c r="I23" s="40">
        <v>541874</v>
      </c>
      <c r="J23" s="43"/>
    </row>
    <row r="24" spans="1:10" ht="18" customHeight="1" x14ac:dyDescent="0.25">
      <c r="A24" s="5">
        <v>1997</v>
      </c>
      <c r="B24" s="48">
        <v>20585</v>
      </c>
      <c r="C24" s="48">
        <v>3660129</v>
      </c>
      <c r="D24" s="48">
        <f t="shared" ref="D24:D44" si="5">C24/B24</f>
        <v>177.80563517124119</v>
      </c>
      <c r="E24" s="49">
        <f t="shared" si="4"/>
        <v>-20638</v>
      </c>
      <c r="F24" s="48">
        <v>395465407</v>
      </c>
      <c r="G24" s="47">
        <v>219</v>
      </c>
      <c r="H24" s="40">
        <v>8171</v>
      </c>
      <c r="I24" s="40">
        <v>393867</v>
      </c>
      <c r="J24" s="43"/>
    </row>
    <row r="25" spans="1:10" ht="18" customHeight="1" x14ac:dyDescent="0.25">
      <c r="A25" s="5">
        <v>1996</v>
      </c>
      <c r="B25" s="48">
        <v>20227</v>
      </c>
      <c r="C25" s="48">
        <v>3680767</v>
      </c>
      <c r="D25" s="48">
        <f t="shared" si="5"/>
        <v>181.97295693874526</v>
      </c>
      <c r="E25" s="49">
        <f t="shared" si="4"/>
        <v>30186</v>
      </c>
      <c r="F25" s="48">
        <v>368324426</v>
      </c>
      <c r="G25" s="47">
        <v>553</v>
      </c>
      <c r="H25" s="40">
        <v>20292</v>
      </c>
      <c r="I25" s="40">
        <v>1020554</v>
      </c>
      <c r="J25" s="43"/>
    </row>
    <row r="26" spans="1:10" ht="18" customHeight="1" x14ac:dyDescent="0.25">
      <c r="A26" s="5">
        <v>1995</v>
      </c>
      <c r="B26" s="48">
        <v>19955</v>
      </c>
      <c r="C26" s="48">
        <v>3650581</v>
      </c>
      <c r="D26" s="48">
        <f t="shared" si="5"/>
        <v>182.94066649962414</v>
      </c>
      <c r="E26" s="49">
        <f t="shared" si="4"/>
        <v>-25485</v>
      </c>
      <c r="F26" s="48">
        <v>333953378</v>
      </c>
      <c r="G26" s="47">
        <v>525</v>
      </c>
      <c r="H26" s="40">
        <v>25279</v>
      </c>
      <c r="I26" s="40">
        <v>791930</v>
      </c>
      <c r="J26" s="43"/>
    </row>
    <row r="27" spans="1:10" ht="18" customHeight="1" x14ac:dyDescent="0.25">
      <c r="A27" s="5">
        <v>1994</v>
      </c>
      <c r="B27" s="48">
        <v>19858</v>
      </c>
      <c r="C27" s="48">
        <v>3676066</v>
      </c>
      <c r="D27" s="48">
        <f t="shared" si="5"/>
        <v>185.11763520999094</v>
      </c>
      <c r="E27" s="49">
        <f t="shared" si="4"/>
        <v>-21141</v>
      </c>
      <c r="F27" s="48">
        <v>309659671</v>
      </c>
      <c r="G27" s="47">
        <v>1290</v>
      </c>
      <c r="H27" s="40">
        <v>48118</v>
      </c>
      <c r="I27" s="40">
        <v>63981</v>
      </c>
      <c r="J27" s="43"/>
    </row>
    <row r="28" spans="1:10" ht="18" customHeight="1" x14ac:dyDescent="0.25">
      <c r="A28" s="5">
        <v>1993</v>
      </c>
      <c r="B28" s="48">
        <v>20816</v>
      </c>
      <c r="C28" s="48">
        <v>3697207</v>
      </c>
      <c r="D28" s="48">
        <f t="shared" si="5"/>
        <v>177.61371060722522</v>
      </c>
      <c r="E28" s="49">
        <f t="shared" si="4"/>
        <v>19000</v>
      </c>
      <c r="F28" s="48">
        <v>317699175</v>
      </c>
      <c r="G28" s="47">
        <v>252</v>
      </c>
      <c r="H28" s="40">
        <v>6801</v>
      </c>
      <c r="I28" s="40">
        <v>532279</v>
      </c>
      <c r="J28" s="43"/>
    </row>
    <row r="29" spans="1:10" ht="18" customHeight="1" x14ac:dyDescent="0.25">
      <c r="A29" s="5">
        <v>1992</v>
      </c>
      <c r="B29" s="48">
        <v>20563</v>
      </c>
      <c r="C29" s="48">
        <v>3678207</v>
      </c>
      <c r="D29" s="48">
        <f t="shared" si="5"/>
        <v>178.87501823663862</v>
      </c>
      <c r="E29" s="49">
        <f t="shared" si="4"/>
        <v>24077</v>
      </c>
      <c r="F29" s="48">
        <v>318163515</v>
      </c>
      <c r="G29" s="47">
        <v>191</v>
      </c>
      <c r="H29" s="40">
        <v>12668</v>
      </c>
      <c r="I29" s="40">
        <v>517943</v>
      </c>
      <c r="J29" s="43"/>
    </row>
    <row r="30" spans="1:10" ht="18" customHeight="1" x14ac:dyDescent="0.25">
      <c r="A30" s="5">
        <v>1991</v>
      </c>
      <c r="B30" s="48">
        <v>20129</v>
      </c>
      <c r="C30" s="48">
        <v>3654130</v>
      </c>
      <c r="D30" s="48">
        <f t="shared" si="5"/>
        <v>181.53559540960802</v>
      </c>
      <c r="E30" s="49">
        <f t="shared" si="4"/>
        <v>36295</v>
      </c>
      <c r="F30" s="48">
        <v>298430919</v>
      </c>
      <c r="G30" s="47">
        <v>247</v>
      </c>
      <c r="H30" s="40">
        <v>12904</v>
      </c>
      <c r="I30" s="40">
        <v>377604</v>
      </c>
      <c r="J30" s="43"/>
    </row>
    <row r="31" spans="1:10" ht="18" customHeight="1" x14ac:dyDescent="0.25">
      <c r="A31" s="5">
        <v>1990</v>
      </c>
      <c r="B31" s="48">
        <v>19127</v>
      </c>
      <c r="C31" s="48">
        <v>3617835</v>
      </c>
      <c r="D31" s="48">
        <f t="shared" si="5"/>
        <v>189.14806294766561</v>
      </c>
      <c r="E31" s="49">
        <f t="shared" si="4"/>
        <v>-17523</v>
      </c>
      <c r="F31" s="48">
        <v>278368586</v>
      </c>
      <c r="G31" s="47">
        <v>300</v>
      </c>
      <c r="H31" s="40">
        <v>15728</v>
      </c>
      <c r="I31" s="40">
        <v>748521</v>
      </c>
      <c r="J31" s="43"/>
    </row>
    <row r="32" spans="1:10" ht="18" customHeight="1" x14ac:dyDescent="0.25">
      <c r="A32" s="5">
        <v>1989</v>
      </c>
      <c r="B32" s="48">
        <v>18545</v>
      </c>
      <c r="C32" s="48">
        <v>3635358</v>
      </c>
      <c r="D32" s="48">
        <f t="shared" si="5"/>
        <v>196.0290105149636</v>
      </c>
      <c r="E32" s="49">
        <f t="shared" si="4"/>
        <v>2468</v>
      </c>
      <c r="F32" s="48">
        <v>249664038</v>
      </c>
      <c r="G32" s="47">
        <v>339</v>
      </c>
      <c r="H32" s="40">
        <v>18498</v>
      </c>
      <c r="I32" s="40">
        <v>776259</v>
      </c>
      <c r="J32" s="43"/>
    </row>
    <row r="33" spans="1:10" ht="18" customHeight="1" x14ac:dyDescent="0.25">
      <c r="A33" s="5">
        <v>1988</v>
      </c>
      <c r="B33" s="48">
        <f>+(21124-3515+45)</f>
        <v>17654</v>
      </c>
      <c r="C33" s="48">
        <v>3632890</v>
      </c>
      <c r="D33" s="48">
        <f t="shared" si="5"/>
        <v>205.78282542200068</v>
      </c>
      <c r="E33" s="49">
        <f t="shared" si="4"/>
        <v>9</v>
      </c>
      <c r="F33" s="48">
        <v>243220101</v>
      </c>
      <c r="G33" s="47">
        <v>322</v>
      </c>
      <c r="H33" s="40">
        <v>17443</v>
      </c>
      <c r="I33" s="40">
        <v>751353</v>
      </c>
      <c r="J33" s="43"/>
    </row>
    <row r="34" spans="1:10" ht="18" customHeight="1" x14ac:dyDescent="0.25">
      <c r="A34" s="5">
        <v>1987</v>
      </c>
      <c r="B34" s="48">
        <v>17470</v>
      </c>
      <c r="C34" s="48">
        <v>3632881</v>
      </c>
      <c r="D34" s="48">
        <f t="shared" si="5"/>
        <v>207.949685174585</v>
      </c>
      <c r="E34" s="49">
        <f t="shared" si="4"/>
        <v>-2956</v>
      </c>
      <c r="F34" s="48">
        <v>221375556</v>
      </c>
      <c r="G34" s="47">
        <v>218</v>
      </c>
      <c r="H34" s="40">
        <v>9903</v>
      </c>
      <c r="I34" s="40">
        <v>380634</v>
      </c>
      <c r="J34" s="43"/>
    </row>
    <row r="35" spans="1:10" ht="18" customHeight="1" x14ac:dyDescent="0.25">
      <c r="A35" s="5">
        <v>1986</v>
      </c>
      <c r="B35" s="48">
        <v>17298</v>
      </c>
      <c r="C35" s="48">
        <v>3635837</v>
      </c>
      <c r="D35" s="48">
        <f t="shared" si="5"/>
        <v>210.18828766331367</v>
      </c>
      <c r="E35" s="49">
        <f t="shared" si="4"/>
        <v>-10472</v>
      </c>
      <c r="F35" s="48">
        <v>230518776</v>
      </c>
      <c r="G35" s="47">
        <v>200</v>
      </c>
      <c r="H35" s="40">
        <v>17121</v>
      </c>
      <c r="I35" s="40">
        <v>395028</v>
      </c>
      <c r="J35" s="43"/>
    </row>
    <row r="36" spans="1:10" ht="18" customHeight="1" x14ac:dyDescent="0.25">
      <c r="A36" s="5">
        <v>1985</v>
      </c>
      <c r="B36" s="48">
        <v>16647</v>
      </c>
      <c r="C36" s="48">
        <v>3646309</v>
      </c>
      <c r="D36" s="48">
        <f t="shared" si="5"/>
        <v>219.03700366432389</v>
      </c>
      <c r="E36" s="49">
        <f t="shared" si="4"/>
        <v>8815</v>
      </c>
      <c r="F36" s="48">
        <v>220490428</v>
      </c>
      <c r="G36" s="47">
        <v>128</v>
      </c>
      <c r="H36" s="40">
        <v>5055</v>
      </c>
      <c r="I36" s="40">
        <v>171929</v>
      </c>
      <c r="J36" s="43"/>
    </row>
    <row r="37" spans="1:10" ht="18" customHeight="1" x14ac:dyDescent="0.25">
      <c r="A37" s="5">
        <v>1984</v>
      </c>
      <c r="B37" s="48">
        <v>16432</v>
      </c>
      <c r="C37" s="48">
        <v>3637494</v>
      </c>
      <c r="D37" s="48">
        <f t="shared" si="5"/>
        <v>221.3664800389484</v>
      </c>
      <c r="E37" s="49">
        <f t="shared" si="4"/>
        <v>45222</v>
      </c>
      <c r="F37" s="48">
        <v>223383383</v>
      </c>
      <c r="G37" s="47">
        <v>118</v>
      </c>
      <c r="H37" s="40">
        <v>5757</v>
      </c>
      <c r="I37" s="40">
        <v>82602</v>
      </c>
      <c r="J37" s="43"/>
    </row>
    <row r="38" spans="1:10" ht="18" customHeight="1" x14ac:dyDescent="0.25">
      <c r="A38" s="5">
        <v>1983</v>
      </c>
      <c r="B38" s="48">
        <v>16052</v>
      </c>
      <c r="C38" s="48">
        <v>3592272</v>
      </c>
      <c r="D38" s="48">
        <f t="shared" si="5"/>
        <v>223.78968352853227</v>
      </c>
      <c r="E38" s="49">
        <f t="shared" si="4"/>
        <v>-31633</v>
      </c>
      <c r="F38" s="48">
        <v>220539572</v>
      </c>
      <c r="G38" s="47"/>
      <c r="H38" s="40"/>
      <c r="I38" s="40"/>
      <c r="J38" s="43"/>
    </row>
    <row r="39" spans="1:10" ht="18" customHeight="1" x14ac:dyDescent="0.25">
      <c r="A39" s="5">
        <v>1982</v>
      </c>
      <c r="B39" s="48">
        <v>15132</v>
      </c>
      <c r="C39" s="48">
        <v>3623905</v>
      </c>
      <c r="D39" s="48">
        <f t="shared" si="5"/>
        <v>239.48618821041501</v>
      </c>
      <c r="E39" s="49">
        <f t="shared" si="4"/>
        <v>1705</v>
      </c>
      <c r="F39" s="48">
        <v>213174320</v>
      </c>
      <c r="G39" s="47"/>
      <c r="H39" s="40"/>
      <c r="I39" s="40"/>
      <c r="J39" s="43"/>
    </row>
    <row r="40" spans="1:10" ht="18" customHeight="1" x14ac:dyDescent="0.25">
      <c r="A40" s="5">
        <v>1981</v>
      </c>
      <c r="B40" s="48">
        <v>15130</v>
      </c>
      <c r="C40" s="48">
        <v>3622200</v>
      </c>
      <c r="D40" s="48">
        <f t="shared" si="5"/>
        <v>239.4051553205552</v>
      </c>
      <c r="E40" s="49">
        <f t="shared" si="4"/>
        <v>126669</v>
      </c>
      <c r="F40" s="48">
        <v>191260241</v>
      </c>
      <c r="G40" s="47"/>
      <c r="H40" s="40"/>
      <c r="I40" s="40"/>
      <c r="J40" s="43"/>
    </row>
    <row r="41" spans="1:10" ht="18" customHeight="1" x14ac:dyDescent="0.25">
      <c r="A41" s="5">
        <v>1980</v>
      </c>
      <c r="B41" s="48">
        <v>13170</v>
      </c>
      <c r="C41" s="48">
        <v>3495531</v>
      </c>
      <c r="D41" s="48">
        <f t="shared" si="5"/>
        <v>265.41617312072896</v>
      </c>
      <c r="E41" s="49">
        <f t="shared" si="4"/>
        <v>178579</v>
      </c>
      <c r="F41" s="48">
        <v>144643355</v>
      </c>
      <c r="G41" s="47"/>
      <c r="H41" s="40"/>
      <c r="I41" s="40"/>
      <c r="J41" s="43"/>
    </row>
    <row r="42" spans="1:10" ht="18" customHeight="1" x14ac:dyDescent="0.25">
      <c r="A42" s="5">
        <v>1979</v>
      </c>
      <c r="B42" s="48">
        <v>10999</v>
      </c>
      <c r="C42" s="48">
        <v>3316952</v>
      </c>
      <c r="D42" s="48">
        <f t="shared" si="5"/>
        <v>301.5685062278389</v>
      </c>
      <c r="E42" s="49">
        <f t="shared" si="4"/>
        <v>169698</v>
      </c>
      <c r="F42" s="48">
        <v>137883141</v>
      </c>
      <c r="G42" s="47"/>
      <c r="H42" s="40"/>
      <c r="I42" s="40"/>
      <c r="J42" s="43"/>
    </row>
    <row r="43" spans="1:10" ht="18" customHeight="1" x14ac:dyDescent="0.25">
      <c r="A43" s="5">
        <v>1978</v>
      </c>
      <c r="B43" s="48">
        <v>8778</v>
      </c>
      <c r="C43" s="48">
        <v>3147254</v>
      </c>
      <c r="D43" s="48">
        <f t="shared" si="5"/>
        <v>358.53884711779449</v>
      </c>
      <c r="E43" s="49">
        <f t="shared" si="4"/>
        <v>254024</v>
      </c>
      <c r="F43" s="48">
        <v>103583909</v>
      </c>
      <c r="G43" s="47"/>
      <c r="H43" s="40"/>
      <c r="I43" s="40"/>
      <c r="J43" s="43"/>
    </row>
    <row r="44" spans="1:10" ht="18" customHeight="1" x14ac:dyDescent="0.25">
      <c r="A44" s="5">
        <v>1977</v>
      </c>
      <c r="B44" s="48">
        <v>5165</v>
      </c>
      <c r="C44" s="48">
        <v>2893230</v>
      </c>
      <c r="D44" s="48">
        <f t="shared" si="5"/>
        <v>560.16069699903198</v>
      </c>
      <c r="E44" s="49"/>
      <c r="F44" s="48">
        <v>64303845</v>
      </c>
      <c r="G44" s="47"/>
      <c r="H44" s="40"/>
      <c r="I44" s="40"/>
      <c r="J44" s="43"/>
    </row>
    <row r="45" spans="1:10" ht="15" x14ac:dyDescent="0.25">
      <c r="A45" s="23"/>
      <c r="B45" s="44"/>
      <c r="C45" s="44"/>
      <c r="D45" s="44"/>
      <c r="E45" s="44"/>
      <c r="F45" s="44"/>
      <c r="G45" s="44"/>
      <c r="H45" s="44"/>
      <c r="I45" s="44"/>
      <c r="J45" s="43"/>
    </row>
    <row r="46" spans="1:10" ht="15" x14ac:dyDescent="0.25">
      <c r="A46" s="25"/>
      <c r="B46" s="12"/>
      <c r="C46" s="12"/>
      <c r="D46" s="12"/>
      <c r="E46" s="12"/>
      <c r="F46" s="12"/>
      <c r="G46" s="44"/>
      <c r="H46" s="12"/>
      <c r="I46" s="12"/>
      <c r="J46" s="43"/>
    </row>
    <row r="47" spans="1:10" ht="15" x14ac:dyDescent="0.25">
      <c r="A47" s="26"/>
      <c r="B47" s="12"/>
      <c r="C47" s="12"/>
      <c r="D47" s="12"/>
      <c r="E47" s="12"/>
      <c r="F47" s="12"/>
      <c r="G47" s="12"/>
      <c r="H47" s="12"/>
      <c r="I47" s="12"/>
      <c r="J47" s="43"/>
    </row>
    <row r="48" spans="1:10" ht="15" x14ac:dyDescent="0.25">
      <c r="A48" s="26"/>
      <c r="B48" s="12"/>
      <c r="C48" s="12"/>
      <c r="D48" s="12"/>
      <c r="E48" s="12"/>
      <c r="F48" s="12"/>
      <c r="G48" s="12"/>
      <c r="H48" s="12"/>
      <c r="I48" s="12"/>
      <c r="J48" s="43"/>
    </row>
    <row r="49" spans="1:10" ht="15" x14ac:dyDescent="0.25">
      <c r="A49" s="26"/>
      <c r="B49" s="12"/>
      <c r="C49" s="12"/>
      <c r="D49" s="12"/>
      <c r="E49" s="12"/>
      <c r="F49" s="12"/>
      <c r="G49" s="12"/>
      <c r="H49" s="12"/>
      <c r="I49" s="12"/>
      <c r="J49" s="43"/>
    </row>
    <row r="50" spans="1:10" ht="15" x14ac:dyDescent="0.25">
      <c r="A50" s="26"/>
      <c r="B50" s="12"/>
      <c r="C50" s="12"/>
      <c r="D50" s="12"/>
      <c r="E50" s="44"/>
      <c r="F50" s="12"/>
      <c r="G50" s="12"/>
      <c r="H50" s="12"/>
      <c r="I50" s="12"/>
      <c r="J50" s="43"/>
    </row>
    <row r="51" spans="1:10" x14ac:dyDescent="0.2">
      <c r="A51" s="26"/>
      <c r="B51" s="33"/>
      <c r="C51" s="33"/>
      <c r="D51" s="33"/>
      <c r="E51" s="32"/>
      <c r="F51" s="33"/>
      <c r="G51" s="33"/>
      <c r="H51" s="33"/>
      <c r="I51" s="33"/>
    </row>
    <row r="52" spans="1:10" x14ac:dyDescent="0.2">
      <c r="A52" s="26"/>
      <c r="B52" s="28"/>
      <c r="C52" s="28"/>
      <c r="D52" s="28"/>
      <c r="E52" s="22"/>
      <c r="F52" s="29"/>
      <c r="G52" s="26"/>
      <c r="H52" s="26"/>
      <c r="I52" s="29"/>
    </row>
    <row r="53" spans="1:10" x14ac:dyDescent="0.2">
      <c r="A53" s="26"/>
      <c r="B53" s="28"/>
      <c r="C53" s="28"/>
      <c r="D53" s="28"/>
      <c r="E53" s="22"/>
      <c r="F53" s="29"/>
      <c r="G53" s="26"/>
      <c r="H53" s="26"/>
      <c r="I53" s="29"/>
    </row>
    <row r="54" spans="1:10" x14ac:dyDescent="0.2">
      <c r="A54" s="26"/>
      <c r="B54" s="28"/>
      <c r="C54" s="28"/>
      <c r="D54" s="28"/>
      <c r="E54" s="22"/>
      <c r="F54" s="29"/>
      <c r="G54" s="26"/>
      <c r="H54" s="26"/>
      <c r="I54" s="29"/>
    </row>
    <row r="55" spans="1:10" x14ac:dyDescent="0.2">
      <c r="A55" s="26"/>
      <c r="B55" s="28"/>
      <c r="C55" s="28"/>
      <c r="D55" s="28"/>
      <c r="E55" s="22"/>
      <c r="F55" s="29"/>
      <c r="G55" s="26"/>
      <c r="H55" s="26"/>
      <c r="I55" s="29"/>
    </row>
    <row r="56" spans="1:10" x14ac:dyDescent="0.2">
      <c r="A56" s="26"/>
      <c r="B56" s="28"/>
      <c r="C56" s="28"/>
      <c r="D56" s="28"/>
      <c r="E56" s="22"/>
      <c r="F56" s="29"/>
      <c r="G56" s="26"/>
      <c r="H56" s="26"/>
      <c r="I56" s="29"/>
    </row>
    <row r="57" spans="1:10" x14ac:dyDescent="0.2">
      <c r="A57" s="26"/>
      <c r="B57" s="28"/>
      <c r="C57" s="28"/>
      <c r="D57" s="28"/>
      <c r="E57" s="22"/>
      <c r="F57" s="29"/>
      <c r="G57" s="26"/>
      <c r="H57" s="26"/>
      <c r="I57" s="29"/>
    </row>
    <row r="58" spans="1:10" x14ac:dyDescent="0.2">
      <c r="A58" s="26"/>
      <c r="B58" s="28"/>
      <c r="C58" s="28"/>
      <c r="D58" s="28"/>
      <c r="E58" s="22"/>
      <c r="F58" s="29"/>
      <c r="G58" s="26"/>
      <c r="H58" s="26"/>
      <c r="I58" s="29"/>
    </row>
    <row r="59" spans="1:10" x14ac:dyDescent="0.2">
      <c r="A59" s="26"/>
      <c r="B59" s="28"/>
      <c r="C59" s="28"/>
      <c r="D59" s="28"/>
      <c r="E59" s="22"/>
      <c r="F59" s="29"/>
      <c r="G59" s="26"/>
      <c r="H59" s="26"/>
      <c r="I59" s="29"/>
    </row>
    <row r="60" spans="1:10" x14ac:dyDescent="0.2">
      <c r="A60" s="26"/>
      <c r="B60" s="28"/>
      <c r="C60" s="28"/>
      <c r="D60" s="28"/>
      <c r="E60" s="22"/>
      <c r="F60" s="29"/>
      <c r="G60" s="26"/>
      <c r="H60" s="26"/>
      <c r="I60" s="29"/>
    </row>
    <row r="61" spans="1:10" x14ac:dyDescent="0.2">
      <c r="A61" s="26"/>
      <c r="B61" s="28"/>
      <c r="C61" s="28"/>
      <c r="D61" s="28"/>
      <c r="E61" s="22"/>
      <c r="F61" s="29"/>
      <c r="G61" s="26"/>
      <c r="H61" s="26"/>
      <c r="I61" s="29"/>
    </row>
    <row r="62" spans="1:10" x14ac:dyDescent="0.2">
      <c r="A62" s="26"/>
      <c r="B62" s="28"/>
      <c r="C62" s="28"/>
      <c r="D62" s="28"/>
      <c r="E62" s="22"/>
      <c r="F62" s="29"/>
      <c r="G62" s="26"/>
      <c r="H62" s="26"/>
      <c r="I62" s="29"/>
    </row>
    <row r="63" spans="1:10" x14ac:dyDescent="0.2">
      <c r="A63" s="26"/>
      <c r="B63" s="28"/>
      <c r="C63" s="28"/>
      <c r="D63" s="28"/>
      <c r="E63" s="22"/>
      <c r="F63" s="29"/>
      <c r="G63" s="26"/>
      <c r="H63" s="26"/>
      <c r="I63" s="29"/>
    </row>
    <row r="64" spans="1:10" x14ac:dyDescent="0.2">
      <c r="A64" s="26"/>
      <c r="B64" s="28"/>
      <c r="C64" s="28"/>
      <c r="D64" s="28"/>
      <c r="E64" s="22"/>
      <c r="F64" s="29"/>
      <c r="G64" s="26"/>
      <c r="H64" s="26"/>
      <c r="I64" s="29"/>
    </row>
    <row r="65" spans="1:9" x14ac:dyDescent="0.2">
      <c r="A65" s="26"/>
      <c r="B65" s="28"/>
      <c r="C65" s="28"/>
      <c r="D65" s="28"/>
      <c r="E65" s="22"/>
      <c r="F65" s="29"/>
      <c r="G65" s="26"/>
      <c r="H65" s="26"/>
      <c r="I65" s="29"/>
    </row>
    <row r="66" spans="1:9" x14ac:dyDescent="0.2">
      <c r="A66" s="26"/>
      <c r="B66" s="28"/>
      <c r="C66" s="28"/>
      <c r="D66" s="28"/>
      <c r="E66" s="22"/>
      <c r="F66" s="29"/>
      <c r="G66" s="26"/>
      <c r="H66" s="26"/>
      <c r="I66" s="29"/>
    </row>
    <row r="67" spans="1:9" x14ac:dyDescent="0.2">
      <c r="A67" s="26"/>
      <c r="B67" s="28"/>
      <c r="C67" s="28"/>
      <c r="D67" s="28"/>
      <c r="E67" s="22"/>
      <c r="F67" s="29"/>
      <c r="G67" s="26"/>
      <c r="H67" s="26"/>
      <c r="I67" s="29"/>
    </row>
    <row r="68" spans="1:9" x14ac:dyDescent="0.2">
      <c r="A68" s="26"/>
      <c r="B68" s="28"/>
      <c r="C68" s="28"/>
      <c r="D68" s="28"/>
      <c r="E68" s="22"/>
      <c r="F68" s="29"/>
      <c r="G68" s="26"/>
      <c r="H68" s="26"/>
      <c r="I68" s="29"/>
    </row>
    <row r="69" spans="1:9" x14ac:dyDescent="0.2">
      <c r="A69" s="26"/>
      <c r="B69" s="28"/>
      <c r="C69" s="28"/>
      <c r="D69" s="28"/>
      <c r="E69" s="22"/>
      <c r="F69" s="29"/>
      <c r="G69" s="26"/>
      <c r="H69" s="26"/>
      <c r="I69" s="29"/>
    </row>
    <row r="70" spans="1:9" x14ac:dyDescent="0.2">
      <c r="A70" s="26"/>
      <c r="B70" s="28"/>
      <c r="C70" s="28"/>
      <c r="D70" s="28"/>
      <c r="E70" s="22"/>
      <c r="F70" s="29"/>
      <c r="G70" s="26"/>
      <c r="H70" s="26"/>
      <c r="I70" s="26"/>
    </row>
    <row r="71" spans="1:9" x14ac:dyDescent="0.2">
      <c r="A71" s="26"/>
      <c r="B71" s="28"/>
      <c r="C71" s="28"/>
      <c r="D71" s="28"/>
      <c r="E71" s="22"/>
      <c r="F71" s="29"/>
      <c r="G71" s="26"/>
      <c r="H71" s="26"/>
      <c r="I71" s="26"/>
    </row>
  </sheetData>
  <mergeCells count="2">
    <mergeCell ref="A1:F1"/>
    <mergeCell ref="A2:I2"/>
  </mergeCells>
  <phoneticPr fontId="0" type="noConversion"/>
  <printOptions horizontalCentered="1"/>
  <pageMargins left="0.75" right="0.75" top="0.5" bottom="0.5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E6" sqref="E6"/>
    </sheetView>
  </sheetViews>
  <sheetFormatPr defaultRowHeight="12.75" x14ac:dyDescent="0.2"/>
  <cols>
    <col min="1" max="1" width="10.7109375" style="1" customWidth="1"/>
    <col min="2" max="2" width="22.85546875" style="1" customWidth="1"/>
    <col min="3" max="3" width="19.5703125" style="1" customWidth="1"/>
    <col min="4" max="4" width="21.85546875" style="1" customWidth="1"/>
    <col min="5" max="5" width="16.5703125" style="69" customWidth="1"/>
    <col min="6" max="6" width="21.140625" style="1" customWidth="1"/>
    <col min="7" max="7" width="16.85546875" style="1" customWidth="1"/>
    <col min="8" max="8" width="13.7109375" style="1" customWidth="1"/>
    <col min="9" max="9" width="17.28515625" style="1" customWidth="1"/>
    <col min="10" max="16384" width="9.140625" style="1"/>
  </cols>
  <sheetData>
    <row r="1" spans="1:13" ht="19.7" customHeight="1" x14ac:dyDescent="0.3">
      <c r="A1" s="53"/>
      <c r="B1" s="54"/>
      <c r="C1" s="54"/>
      <c r="D1" s="54"/>
      <c r="E1" s="54"/>
      <c r="F1" s="54"/>
    </row>
    <row r="2" spans="1:13" ht="25.5" customHeight="1" x14ac:dyDescent="0.3">
      <c r="A2" s="58" t="s">
        <v>23</v>
      </c>
      <c r="B2" s="59"/>
      <c r="C2" s="59"/>
      <c r="D2" s="59"/>
      <c r="E2" s="59"/>
      <c r="F2" s="59"/>
      <c r="G2" s="59"/>
      <c r="H2" s="59"/>
      <c r="I2" s="60"/>
      <c r="J2" s="30"/>
      <c r="K2" s="30"/>
      <c r="L2" s="30"/>
      <c r="M2" s="30"/>
    </row>
    <row r="3" spans="1:13" ht="18" customHeight="1" x14ac:dyDescent="0.25">
      <c r="A3" s="2"/>
      <c r="B3" s="3"/>
      <c r="C3" s="3"/>
      <c r="D3" s="3"/>
      <c r="E3" s="63"/>
      <c r="F3" s="3"/>
      <c r="G3" s="3"/>
      <c r="H3" s="3"/>
      <c r="I3" s="4"/>
      <c r="J3" s="30"/>
      <c r="K3" s="30"/>
      <c r="L3" s="30"/>
      <c r="M3" s="30"/>
    </row>
    <row r="4" spans="1:13" ht="18" customHeight="1" x14ac:dyDescent="0.25">
      <c r="A4" s="5"/>
      <c r="B4" s="5" t="s">
        <v>0</v>
      </c>
      <c r="C4" s="5" t="s">
        <v>1</v>
      </c>
      <c r="D4" s="5" t="s">
        <v>2</v>
      </c>
      <c r="E4" s="64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30"/>
      <c r="K4" s="30"/>
      <c r="L4" s="30"/>
      <c r="M4" s="30"/>
    </row>
    <row r="5" spans="1:13" ht="18" customHeight="1" x14ac:dyDescent="0.25">
      <c r="A5" s="5" t="s">
        <v>8</v>
      </c>
      <c r="B5" s="5" t="s">
        <v>9</v>
      </c>
      <c r="C5" s="5" t="s">
        <v>9</v>
      </c>
      <c r="D5" s="5" t="s">
        <v>10</v>
      </c>
      <c r="E5" s="64" t="s">
        <v>11</v>
      </c>
      <c r="F5" s="5" t="s">
        <v>12</v>
      </c>
      <c r="G5" s="5" t="s">
        <v>13</v>
      </c>
      <c r="H5" s="5" t="s">
        <v>13</v>
      </c>
      <c r="I5" s="5" t="s">
        <v>14</v>
      </c>
      <c r="J5" s="30"/>
      <c r="K5" s="30"/>
      <c r="L5" s="30"/>
      <c r="M5" s="30"/>
    </row>
    <row r="6" spans="1:13" ht="18" customHeight="1" x14ac:dyDescent="0.25">
      <c r="A6" s="5">
        <v>2015</v>
      </c>
      <c r="B6" s="34">
        <v>3295</v>
      </c>
      <c r="C6" s="34">
        <v>135609</v>
      </c>
      <c r="D6" s="34">
        <f t="shared" ref="D6:D11" si="0">+C6/B6</f>
        <v>41.155993930197269</v>
      </c>
      <c r="E6" s="65">
        <f t="shared" ref="E6:E11" si="1">C6-C7</f>
        <v>9458</v>
      </c>
      <c r="F6" s="9">
        <v>128277860</v>
      </c>
      <c r="G6" s="5"/>
      <c r="H6" s="5">
        <v>503</v>
      </c>
      <c r="I6" s="50">
        <v>81269</v>
      </c>
      <c r="J6" s="30"/>
      <c r="K6" s="30"/>
      <c r="L6" s="30"/>
      <c r="M6" s="30"/>
    </row>
    <row r="7" spans="1:13" ht="18" customHeight="1" x14ac:dyDescent="0.25">
      <c r="A7" s="5">
        <v>2014</v>
      </c>
      <c r="B7" s="34">
        <v>2640</v>
      </c>
      <c r="C7" s="34">
        <v>126151</v>
      </c>
      <c r="D7" s="34">
        <f t="shared" si="0"/>
        <v>47.784469696969694</v>
      </c>
      <c r="E7" s="65">
        <f t="shared" si="1"/>
        <v>18545</v>
      </c>
      <c r="F7" s="9">
        <v>151175132</v>
      </c>
      <c r="G7" s="5">
        <v>73</v>
      </c>
      <c r="H7" s="5">
        <v>105</v>
      </c>
      <c r="I7" s="50">
        <v>13575928</v>
      </c>
      <c r="J7" s="30"/>
      <c r="K7" s="30"/>
      <c r="L7" s="30"/>
      <c r="M7" s="30"/>
    </row>
    <row r="8" spans="1:13" ht="18" customHeight="1" x14ac:dyDescent="0.25">
      <c r="A8" s="5">
        <v>2013</v>
      </c>
      <c r="B8" s="34">
        <v>2394</v>
      </c>
      <c r="C8" s="34">
        <v>107606</v>
      </c>
      <c r="D8" s="34">
        <f t="shared" si="0"/>
        <v>44.948203842940686</v>
      </c>
      <c r="E8" s="65">
        <f t="shared" si="1"/>
        <v>3867</v>
      </c>
      <c r="F8" s="9">
        <v>148822849</v>
      </c>
      <c r="G8" s="5">
        <v>9</v>
      </c>
      <c r="H8" s="5">
        <v>171</v>
      </c>
      <c r="I8" s="50">
        <v>50750</v>
      </c>
      <c r="J8" s="30"/>
      <c r="K8" s="30"/>
      <c r="L8" s="30"/>
      <c r="M8" s="30"/>
    </row>
    <row r="9" spans="1:13" ht="18" customHeight="1" x14ac:dyDescent="0.25">
      <c r="A9" s="5">
        <v>2012</v>
      </c>
      <c r="B9" s="34">
        <v>2173</v>
      </c>
      <c r="C9" s="34">
        <v>103739</v>
      </c>
      <c r="D9" s="34">
        <f t="shared" si="0"/>
        <v>47.739990796134379</v>
      </c>
      <c r="E9" s="65">
        <f t="shared" si="1"/>
        <v>-3790</v>
      </c>
      <c r="F9" s="9">
        <v>144355540</v>
      </c>
      <c r="G9" s="5">
        <v>7</v>
      </c>
      <c r="H9" s="5">
        <v>557</v>
      </c>
      <c r="I9" s="50">
        <v>3783</v>
      </c>
      <c r="J9" s="30"/>
      <c r="K9" s="30"/>
      <c r="L9" s="30"/>
      <c r="M9" s="30"/>
    </row>
    <row r="10" spans="1:13" ht="18" customHeight="1" x14ac:dyDescent="0.25">
      <c r="A10" s="5">
        <v>2011</v>
      </c>
      <c r="B10" s="34">
        <v>1984</v>
      </c>
      <c r="C10" s="34">
        <v>107529</v>
      </c>
      <c r="D10" s="34">
        <f t="shared" si="0"/>
        <v>54.198084677419352</v>
      </c>
      <c r="E10" s="65">
        <f t="shared" si="1"/>
        <v>11194</v>
      </c>
      <c r="F10" s="9">
        <v>150374704</v>
      </c>
      <c r="G10" s="5">
        <v>7</v>
      </c>
      <c r="H10" s="5">
        <v>88</v>
      </c>
      <c r="I10" s="50">
        <v>67573</v>
      </c>
      <c r="J10" s="30"/>
      <c r="K10" s="30"/>
      <c r="L10" s="30"/>
      <c r="M10" s="30"/>
    </row>
    <row r="11" spans="1:13" ht="18" customHeight="1" x14ac:dyDescent="0.25">
      <c r="A11" s="5">
        <v>2010</v>
      </c>
      <c r="B11" s="34">
        <v>1934</v>
      </c>
      <c r="C11" s="34">
        <v>96335</v>
      </c>
      <c r="D11" s="34">
        <f t="shared" si="0"/>
        <v>49.811271975180972</v>
      </c>
      <c r="E11" s="65">
        <f t="shared" si="1"/>
        <v>7434</v>
      </c>
      <c r="F11" s="9">
        <v>144802652</v>
      </c>
      <c r="G11" s="5">
        <v>7</v>
      </c>
      <c r="H11" s="5">
        <v>746</v>
      </c>
      <c r="I11" s="50"/>
      <c r="J11" s="30"/>
      <c r="K11" s="30"/>
      <c r="L11" s="30"/>
      <c r="M11" s="30"/>
    </row>
    <row r="12" spans="1:13" ht="18" customHeight="1" x14ac:dyDescent="0.25">
      <c r="A12" s="5">
        <v>2009</v>
      </c>
      <c r="B12" s="34">
        <v>1849</v>
      </c>
      <c r="C12" s="34">
        <v>88901</v>
      </c>
      <c r="D12" s="34">
        <f>+C12/B12</f>
        <v>48.080584099513253</v>
      </c>
      <c r="E12" s="65">
        <f t="shared" ref="E12:E17" si="2">C12-C13</f>
        <v>15574.580000000002</v>
      </c>
      <c r="F12" s="9">
        <v>132343953</v>
      </c>
      <c r="G12" s="5">
        <v>18</v>
      </c>
      <c r="H12" s="5">
        <v>1163</v>
      </c>
      <c r="I12" s="50">
        <v>25801</v>
      </c>
      <c r="J12" s="30"/>
      <c r="K12" s="30"/>
      <c r="L12" s="30"/>
      <c r="M12" s="30"/>
    </row>
    <row r="13" spans="1:13" ht="18" customHeight="1" x14ac:dyDescent="0.25">
      <c r="A13" s="5">
        <v>2008</v>
      </c>
      <c r="B13" s="34">
        <v>2220.37</v>
      </c>
      <c r="C13" s="34">
        <v>73326.42</v>
      </c>
      <c r="D13" s="34">
        <f>+C13/B13</f>
        <v>33.024414849777287</v>
      </c>
      <c r="E13" s="65">
        <f t="shared" si="2"/>
        <v>1425.4980000000069</v>
      </c>
      <c r="F13" s="9">
        <v>113653435.58</v>
      </c>
      <c r="G13" s="5">
        <v>10</v>
      </c>
      <c r="H13" s="5">
        <v>433.58</v>
      </c>
      <c r="I13" s="50">
        <v>60449.14</v>
      </c>
      <c r="J13" s="30"/>
      <c r="K13" s="30"/>
      <c r="L13" s="30"/>
      <c r="M13" s="30"/>
    </row>
    <row r="14" spans="1:13" ht="18" customHeight="1" x14ac:dyDescent="0.25">
      <c r="A14" s="5">
        <v>2007</v>
      </c>
      <c r="B14" s="34">
        <v>1715</v>
      </c>
      <c r="C14" s="34">
        <v>71900.921999999991</v>
      </c>
      <c r="D14" s="34">
        <f>+C14/B14</f>
        <v>41.924735860058306</v>
      </c>
      <c r="E14" s="65">
        <f t="shared" si="2"/>
        <v>2368.9219999999914</v>
      </c>
      <c r="F14" s="9">
        <v>109101620.42000002</v>
      </c>
      <c r="G14" s="5">
        <v>14</v>
      </c>
      <c r="H14" s="5">
        <v>903.71</v>
      </c>
      <c r="I14" s="50">
        <v>67736.600000000006</v>
      </c>
      <c r="J14" s="30"/>
      <c r="K14" s="30"/>
      <c r="L14" s="30"/>
      <c r="M14" s="30"/>
    </row>
    <row r="15" spans="1:13" ht="18" customHeight="1" x14ac:dyDescent="0.25">
      <c r="A15" s="5">
        <v>2006</v>
      </c>
      <c r="B15" s="34">
        <v>1566</v>
      </c>
      <c r="C15" s="34">
        <v>69532</v>
      </c>
      <c r="D15" s="34">
        <f t="shared" ref="D15:D20" si="3">+C15/B15</f>
        <v>44.401021711366539</v>
      </c>
      <c r="E15" s="65">
        <f t="shared" si="2"/>
        <v>5460</v>
      </c>
      <c r="F15" s="9">
        <v>108581108</v>
      </c>
      <c r="G15" s="5">
        <v>19</v>
      </c>
      <c r="H15" s="5">
        <v>671.4</v>
      </c>
      <c r="I15" s="50">
        <v>101460</v>
      </c>
      <c r="J15" s="30"/>
      <c r="K15" s="30"/>
      <c r="L15" s="30"/>
      <c r="M15" s="30"/>
    </row>
    <row r="16" spans="1:13" ht="18" customHeight="1" x14ac:dyDescent="0.25">
      <c r="A16" s="5">
        <v>2005</v>
      </c>
      <c r="B16" s="34">
        <v>1567</v>
      </c>
      <c r="C16" s="34">
        <v>64072</v>
      </c>
      <c r="D16" s="34">
        <f t="shared" si="3"/>
        <v>40.888321633694957</v>
      </c>
      <c r="E16" s="65">
        <f t="shared" si="2"/>
        <v>1228.6800000000003</v>
      </c>
      <c r="F16" s="9">
        <v>84374824</v>
      </c>
      <c r="G16" s="5">
        <v>18</v>
      </c>
      <c r="H16" s="5">
        <v>492</v>
      </c>
      <c r="I16" s="50">
        <v>51850</v>
      </c>
      <c r="J16" s="30"/>
      <c r="K16" s="30"/>
      <c r="L16" s="30"/>
      <c r="M16" s="30"/>
    </row>
    <row r="17" spans="1:13" ht="18" customHeight="1" x14ac:dyDescent="0.25">
      <c r="A17" s="5">
        <v>2004</v>
      </c>
      <c r="B17" s="34">
        <v>1437</v>
      </c>
      <c r="C17" s="34">
        <v>62843.32</v>
      </c>
      <c r="D17" s="34">
        <f t="shared" si="3"/>
        <v>43.732303409881695</v>
      </c>
      <c r="E17" s="65">
        <f t="shared" si="2"/>
        <v>2477.0999999999985</v>
      </c>
      <c r="F17" s="9">
        <v>73007991.530000001</v>
      </c>
      <c r="G17" s="5"/>
      <c r="H17" s="5"/>
      <c r="I17" s="5"/>
      <c r="J17" s="30"/>
      <c r="K17" s="30"/>
      <c r="L17" s="30"/>
      <c r="M17" s="30"/>
    </row>
    <row r="18" spans="1:13" ht="18" customHeight="1" x14ac:dyDescent="0.25">
      <c r="A18" s="5">
        <v>2003</v>
      </c>
      <c r="B18" s="34">
        <v>1379</v>
      </c>
      <c r="C18" s="34">
        <v>60366.22</v>
      </c>
      <c r="D18" s="34">
        <f t="shared" si="3"/>
        <v>43.77535895576505</v>
      </c>
      <c r="E18" s="65">
        <f t="shared" ref="E18:E42" si="4">C18-C19</f>
        <v>12364.220000000001</v>
      </c>
      <c r="F18" s="9">
        <v>51171099.399999999</v>
      </c>
      <c r="G18" s="5"/>
      <c r="H18" s="5"/>
      <c r="I18" s="5"/>
      <c r="J18" s="30"/>
      <c r="K18" s="30"/>
      <c r="L18" s="30"/>
      <c r="M18" s="30"/>
    </row>
    <row r="19" spans="1:13" ht="18" customHeight="1" x14ac:dyDescent="0.25">
      <c r="A19" s="5">
        <v>2002</v>
      </c>
      <c r="B19" s="34">
        <v>1276</v>
      </c>
      <c r="C19" s="34">
        <v>48002</v>
      </c>
      <c r="D19" s="34">
        <f t="shared" si="3"/>
        <v>37.619122257053291</v>
      </c>
      <c r="E19" s="65">
        <f t="shared" si="4"/>
        <v>-3010</v>
      </c>
      <c r="F19" s="9">
        <v>40943348</v>
      </c>
      <c r="G19" s="5"/>
      <c r="H19" s="5"/>
      <c r="I19" s="5"/>
      <c r="J19" s="30"/>
      <c r="K19" s="30"/>
      <c r="L19" s="30"/>
      <c r="M19" s="30"/>
    </row>
    <row r="20" spans="1:13" ht="18" customHeight="1" x14ac:dyDescent="0.25">
      <c r="A20" s="5">
        <v>2001</v>
      </c>
      <c r="B20" s="34">
        <v>1253</v>
      </c>
      <c r="C20" s="34">
        <v>51012</v>
      </c>
      <c r="D20" s="34">
        <f t="shared" si="3"/>
        <v>40.711891460494812</v>
      </c>
      <c r="E20" s="65">
        <f t="shared" si="4"/>
        <v>10208.676000000007</v>
      </c>
      <c r="F20" s="9">
        <v>35091998</v>
      </c>
      <c r="G20" s="5"/>
      <c r="H20" s="5"/>
      <c r="I20" s="5"/>
      <c r="J20" s="30"/>
      <c r="K20" s="30"/>
      <c r="L20" s="30"/>
      <c r="M20" s="30"/>
    </row>
    <row r="21" spans="1:13" ht="18" customHeight="1" x14ac:dyDescent="0.25">
      <c r="A21" s="5">
        <v>2000</v>
      </c>
      <c r="B21" s="34">
        <v>1391.32</v>
      </c>
      <c r="C21" s="34">
        <v>40803.323999999993</v>
      </c>
      <c r="D21" s="34">
        <f t="shared" ref="D21:D42" si="5">+C21/B21</f>
        <v>29.327059195584045</v>
      </c>
      <c r="E21" s="65">
        <f t="shared" si="4"/>
        <v>-1118.6760000000068</v>
      </c>
      <c r="F21" s="9">
        <v>39545248.270000003</v>
      </c>
      <c r="G21" s="5"/>
      <c r="H21" s="5"/>
      <c r="I21" s="5"/>
      <c r="J21" s="30"/>
      <c r="K21" s="30"/>
      <c r="L21" s="30"/>
      <c r="M21" s="30"/>
    </row>
    <row r="22" spans="1:13" ht="18" customHeight="1" x14ac:dyDescent="0.25">
      <c r="A22" s="5">
        <v>1999</v>
      </c>
      <c r="B22" s="34">
        <v>1072</v>
      </c>
      <c r="C22" s="34">
        <v>41922</v>
      </c>
      <c r="D22" s="34">
        <f t="shared" si="5"/>
        <v>39.106343283582092</v>
      </c>
      <c r="E22" s="65">
        <f t="shared" si="4"/>
        <v>9009</v>
      </c>
      <c r="F22" s="9">
        <v>37782616</v>
      </c>
      <c r="G22" s="36"/>
      <c r="H22" s="36"/>
      <c r="I22" s="36"/>
    </row>
    <row r="23" spans="1:13" ht="18" customHeight="1" x14ac:dyDescent="0.25">
      <c r="A23" s="5">
        <v>1998</v>
      </c>
      <c r="B23" s="34">
        <v>968</v>
      </c>
      <c r="C23" s="34">
        <v>32913</v>
      </c>
      <c r="D23" s="34">
        <f t="shared" si="5"/>
        <v>34.001033057851238</v>
      </c>
      <c r="E23" s="65">
        <f t="shared" si="4"/>
        <v>165</v>
      </c>
      <c r="F23" s="9">
        <v>33451405</v>
      </c>
      <c r="G23" s="36"/>
      <c r="H23" s="36"/>
      <c r="I23" s="9"/>
    </row>
    <row r="24" spans="1:13" ht="18" customHeight="1" x14ac:dyDescent="0.25">
      <c r="A24" s="5">
        <v>1997</v>
      </c>
      <c r="B24" s="34">
        <v>945</v>
      </c>
      <c r="C24" s="34">
        <v>32748</v>
      </c>
      <c r="D24" s="34">
        <f t="shared" si="5"/>
        <v>34.653968253968252</v>
      </c>
      <c r="E24" s="65">
        <f t="shared" si="4"/>
        <v>1578</v>
      </c>
      <c r="F24" s="9">
        <v>30266294</v>
      </c>
      <c r="G24" s="36"/>
      <c r="H24" s="36"/>
      <c r="I24" s="9"/>
    </row>
    <row r="25" spans="1:13" ht="18" customHeight="1" x14ac:dyDescent="0.25">
      <c r="A25" s="5">
        <v>1996</v>
      </c>
      <c r="B25" s="34">
        <v>922</v>
      </c>
      <c r="C25" s="34">
        <v>31170</v>
      </c>
      <c r="D25" s="34">
        <f t="shared" si="5"/>
        <v>33.806941431670282</v>
      </c>
      <c r="E25" s="65">
        <f t="shared" si="4"/>
        <v>1371</v>
      </c>
      <c r="F25" s="9">
        <v>32462339</v>
      </c>
      <c r="G25" s="36"/>
      <c r="H25" s="36"/>
      <c r="I25" s="9"/>
    </row>
    <row r="26" spans="1:13" ht="18" customHeight="1" x14ac:dyDescent="0.25">
      <c r="A26" s="5">
        <v>1995</v>
      </c>
      <c r="B26" s="34">
        <v>886</v>
      </c>
      <c r="C26" s="34">
        <v>29799</v>
      </c>
      <c r="D26" s="34">
        <f t="shared" si="5"/>
        <v>33.633182844243791</v>
      </c>
      <c r="E26" s="65">
        <f t="shared" si="4"/>
        <v>1920</v>
      </c>
      <c r="F26" s="9">
        <v>29182644</v>
      </c>
      <c r="G26" s="36"/>
      <c r="H26" s="36"/>
      <c r="I26" s="9"/>
    </row>
    <row r="27" spans="1:13" ht="18" customHeight="1" x14ac:dyDescent="0.25">
      <c r="A27" s="5">
        <v>1994</v>
      </c>
      <c r="B27" s="34">
        <v>841</v>
      </c>
      <c r="C27" s="34">
        <v>27879</v>
      </c>
      <c r="D27" s="34">
        <f t="shared" si="5"/>
        <v>33.149821640903689</v>
      </c>
      <c r="E27" s="65">
        <f t="shared" si="4"/>
        <v>3936</v>
      </c>
      <c r="F27" s="9">
        <v>29903869</v>
      </c>
      <c r="G27" s="36"/>
      <c r="H27" s="36"/>
      <c r="I27" s="9"/>
    </row>
    <row r="28" spans="1:13" ht="18" customHeight="1" x14ac:dyDescent="0.25">
      <c r="A28" s="5">
        <v>1993</v>
      </c>
      <c r="B28" s="34">
        <v>675</v>
      </c>
      <c r="C28" s="34">
        <v>23943</v>
      </c>
      <c r="D28" s="34">
        <f t="shared" si="5"/>
        <v>35.471111111111114</v>
      </c>
      <c r="E28" s="65">
        <f t="shared" si="4"/>
        <v>522</v>
      </c>
      <c r="F28" s="9">
        <v>19209506</v>
      </c>
      <c r="G28" s="36"/>
      <c r="H28" s="36"/>
      <c r="I28" s="9"/>
    </row>
    <row r="29" spans="1:13" ht="18" customHeight="1" x14ac:dyDescent="0.25">
      <c r="A29" s="5">
        <v>1992</v>
      </c>
      <c r="B29" s="34">
        <v>615</v>
      </c>
      <c r="C29" s="34">
        <v>23421</v>
      </c>
      <c r="D29" s="34">
        <f t="shared" si="5"/>
        <v>38.082926829268295</v>
      </c>
      <c r="E29" s="65">
        <f t="shared" si="4"/>
        <v>5464</v>
      </c>
      <c r="F29" s="9">
        <v>15064884</v>
      </c>
      <c r="G29" s="36"/>
      <c r="H29" s="36"/>
      <c r="I29" s="9"/>
    </row>
    <row r="30" spans="1:13" ht="18" customHeight="1" x14ac:dyDescent="0.25">
      <c r="A30" s="37">
        <v>1991</v>
      </c>
      <c r="B30" s="38">
        <v>574</v>
      </c>
      <c r="C30" s="38">
        <v>17957</v>
      </c>
      <c r="D30" s="34">
        <f t="shared" si="5"/>
        <v>31.28397212543554</v>
      </c>
      <c r="E30" s="65">
        <f t="shared" si="4"/>
        <v>-3847</v>
      </c>
      <c r="F30" s="39">
        <v>12046334</v>
      </c>
      <c r="G30" s="36"/>
      <c r="H30" s="36"/>
      <c r="I30" s="9"/>
    </row>
    <row r="31" spans="1:13" ht="18" customHeight="1" x14ac:dyDescent="0.25">
      <c r="A31" s="5">
        <v>1990</v>
      </c>
      <c r="B31" s="34">
        <v>504</v>
      </c>
      <c r="C31" s="34">
        <v>21804</v>
      </c>
      <c r="D31" s="34">
        <f t="shared" si="5"/>
        <v>43.261904761904759</v>
      </c>
      <c r="E31" s="65">
        <f t="shared" si="4"/>
        <v>2296</v>
      </c>
      <c r="F31" s="9">
        <v>10803483</v>
      </c>
      <c r="G31" s="36"/>
      <c r="H31" s="36"/>
      <c r="I31" s="9"/>
    </row>
    <row r="32" spans="1:13" ht="18" customHeight="1" x14ac:dyDescent="0.25">
      <c r="A32" s="5">
        <v>1989</v>
      </c>
      <c r="B32" s="34">
        <v>427</v>
      </c>
      <c r="C32" s="34">
        <v>19508</v>
      </c>
      <c r="D32" s="34">
        <f t="shared" si="5"/>
        <v>45.686182669789225</v>
      </c>
      <c r="E32" s="65">
        <f t="shared" si="4"/>
        <v>3220</v>
      </c>
      <c r="F32" s="9">
        <v>6312311</v>
      </c>
      <c r="G32" s="36"/>
      <c r="H32" s="36"/>
      <c r="I32" s="9"/>
    </row>
    <row r="33" spans="1:9" ht="18" customHeight="1" x14ac:dyDescent="0.25">
      <c r="A33" s="5">
        <v>1988</v>
      </c>
      <c r="B33" s="34">
        <v>355</v>
      </c>
      <c r="C33" s="34">
        <v>16288</v>
      </c>
      <c r="D33" s="34">
        <f t="shared" si="5"/>
        <v>45.881690140845073</v>
      </c>
      <c r="E33" s="65">
        <f t="shared" si="4"/>
        <v>1277</v>
      </c>
      <c r="F33" s="9">
        <v>3863951</v>
      </c>
      <c r="G33" s="36"/>
      <c r="H33" s="36"/>
      <c r="I33" s="9"/>
    </row>
    <row r="34" spans="1:9" ht="18" customHeight="1" x14ac:dyDescent="0.25">
      <c r="A34" s="5">
        <v>1987</v>
      </c>
      <c r="B34" s="34">
        <v>322</v>
      </c>
      <c r="C34" s="34">
        <v>15011</v>
      </c>
      <c r="D34" s="34">
        <f t="shared" si="5"/>
        <v>46.618012422360252</v>
      </c>
      <c r="E34" s="65">
        <f t="shared" si="4"/>
        <v>313</v>
      </c>
      <c r="F34" s="9">
        <v>3417392</v>
      </c>
      <c r="G34" s="36"/>
      <c r="H34" s="36"/>
      <c r="I34" s="9"/>
    </row>
    <row r="35" spans="1:9" ht="18" customHeight="1" x14ac:dyDescent="0.25">
      <c r="A35" s="5">
        <v>1986</v>
      </c>
      <c r="B35" s="34">
        <v>324</v>
      </c>
      <c r="C35" s="34">
        <v>14698</v>
      </c>
      <c r="D35" s="34">
        <f t="shared" si="5"/>
        <v>45.364197530864196</v>
      </c>
      <c r="E35" s="65">
        <f t="shared" si="4"/>
        <v>-1639</v>
      </c>
      <c r="F35" s="9">
        <v>3125250</v>
      </c>
      <c r="G35" s="36"/>
      <c r="H35" s="36"/>
      <c r="I35" s="9"/>
    </row>
    <row r="36" spans="1:9" ht="18" customHeight="1" x14ac:dyDescent="0.25">
      <c r="A36" s="5">
        <v>1985</v>
      </c>
      <c r="B36" s="34">
        <v>349</v>
      </c>
      <c r="C36" s="34">
        <v>16337</v>
      </c>
      <c r="D36" s="34">
        <f t="shared" si="5"/>
        <v>46.810888252148999</v>
      </c>
      <c r="E36" s="65">
        <f t="shared" si="4"/>
        <v>3028</v>
      </c>
      <c r="F36" s="9">
        <v>2640035</v>
      </c>
      <c r="G36" s="36"/>
      <c r="H36" s="36"/>
      <c r="I36" s="9"/>
    </row>
    <row r="37" spans="1:9" ht="18" customHeight="1" x14ac:dyDescent="0.25">
      <c r="A37" s="5">
        <v>1984</v>
      </c>
      <c r="B37" s="34">
        <v>300</v>
      </c>
      <c r="C37" s="34">
        <v>13309</v>
      </c>
      <c r="D37" s="34">
        <f t="shared" si="5"/>
        <v>44.363333333333337</v>
      </c>
      <c r="E37" s="65">
        <f t="shared" si="4"/>
        <v>-2201</v>
      </c>
      <c r="F37" s="9">
        <v>2376476</v>
      </c>
      <c r="G37" s="36"/>
      <c r="H37" s="36"/>
      <c r="I37" s="9"/>
    </row>
    <row r="38" spans="1:9" ht="18" customHeight="1" x14ac:dyDescent="0.25">
      <c r="A38" s="5">
        <v>1983</v>
      </c>
      <c r="B38" s="34">
        <v>294</v>
      </c>
      <c r="C38" s="34">
        <v>15510</v>
      </c>
      <c r="D38" s="34">
        <f t="shared" si="5"/>
        <v>52.755102040816325</v>
      </c>
      <c r="E38" s="65">
        <f t="shared" si="4"/>
        <v>1915</v>
      </c>
      <c r="F38" s="9">
        <v>2107997</v>
      </c>
      <c r="G38" s="36"/>
      <c r="H38" s="36"/>
      <c r="I38" s="9"/>
    </row>
    <row r="39" spans="1:9" ht="18" customHeight="1" x14ac:dyDescent="0.25">
      <c r="A39" s="5">
        <v>1982</v>
      </c>
      <c r="B39" s="34">
        <v>312</v>
      </c>
      <c r="C39" s="34">
        <v>13595</v>
      </c>
      <c r="D39" s="34">
        <f t="shared" si="5"/>
        <v>43.573717948717949</v>
      </c>
      <c r="E39" s="65">
        <f t="shared" si="4"/>
        <v>7822</v>
      </c>
      <c r="F39" s="9">
        <v>1868489</v>
      </c>
      <c r="G39" s="36"/>
      <c r="H39" s="36"/>
      <c r="I39" s="9"/>
    </row>
    <row r="40" spans="1:9" ht="18" customHeight="1" x14ac:dyDescent="0.25">
      <c r="A40" s="5">
        <v>1981</v>
      </c>
      <c r="B40" s="34">
        <v>238</v>
      </c>
      <c r="C40" s="34">
        <v>5773</v>
      </c>
      <c r="D40" s="34">
        <f t="shared" si="5"/>
        <v>24.256302521008404</v>
      </c>
      <c r="E40" s="65">
        <f t="shared" si="4"/>
        <v>-1216</v>
      </c>
      <c r="F40" s="9">
        <v>1195283</v>
      </c>
      <c r="G40" s="36"/>
      <c r="H40" s="36"/>
      <c r="I40" s="9"/>
    </row>
    <row r="41" spans="1:9" ht="18" customHeight="1" x14ac:dyDescent="0.25">
      <c r="A41" s="5">
        <v>1980</v>
      </c>
      <c r="B41" s="34">
        <v>197</v>
      </c>
      <c r="C41" s="34">
        <v>6989</v>
      </c>
      <c r="D41" s="34">
        <f>+C41/B41</f>
        <v>35.477157360406089</v>
      </c>
      <c r="E41" s="65">
        <f t="shared" si="4"/>
        <v>720</v>
      </c>
      <c r="F41" s="9">
        <v>1157830</v>
      </c>
      <c r="G41" s="36"/>
      <c r="H41" s="36"/>
      <c r="I41" s="9"/>
    </row>
    <row r="42" spans="1:9" ht="18" customHeight="1" x14ac:dyDescent="0.25">
      <c r="A42" s="5">
        <v>1979</v>
      </c>
      <c r="B42" s="34">
        <v>183</v>
      </c>
      <c r="C42" s="34">
        <v>6269</v>
      </c>
      <c r="D42" s="34">
        <f t="shared" si="5"/>
        <v>34.256830601092894</v>
      </c>
      <c r="E42" s="65">
        <f t="shared" si="4"/>
        <v>612</v>
      </c>
      <c r="F42" s="9">
        <v>916881</v>
      </c>
      <c r="G42" s="36"/>
      <c r="H42" s="36"/>
      <c r="I42" s="9"/>
    </row>
    <row r="43" spans="1:9" ht="18" customHeight="1" x14ac:dyDescent="0.25">
      <c r="A43" s="5">
        <v>1978</v>
      </c>
      <c r="B43" s="34">
        <v>188</v>
      </c>
      <c r="C43" s="34">
        <v>5657</v>
      </c>
      <c r="D43" s="34">
        <f>+C43/B43</f>
        <v>30.090425531914892</v>
      </c>
      <c r="E43" s="65"/>
      <c r="F43" s="9">
        <v>2685109</v>
      </c>
      <c r="G43" s="36"/>
      <c r="H43" s="36"/>
      <c r="I43" s="36"/>
    </row>
    <row r="44" spans="1:9" ht="15.75" x14ac:dyDescent="0.25">
      <c r="A44" s="23"/>
      <c r="B44" s="32"/>
      <c r="C44" s="32"/>
      <c r="D44" s="20"/>
      <c r="E44" s="66"/>
      <c r="F44" s="22"/>
      <c r="G44" s="22"/>
      <c r="H44" s="22"/>
      <c r="I44" s="22"/>
    </row>
    <row r="45" spans="1:9" ht="15.75" x14ac:dyDescent="0.25">
      <c r="A45" s="25"/>
      <c r="B45" s="33"/>
      <c r="C45" s="33"/>
      <c r="D45" s="20"/>
      <c r="E45" s="66"/>
      <c r="F45" s="26"/>
      <c r="G45" s="22"/>
      <c r="H45" s="26"/>
      <c r="I45" s="26"/>
    </row>
    <row r="46" spans="1:9" ht="15.75" x14ac:dyDescent="0.25">
      <c r="A46" s="25"/>
      <c r="B46" s="33"/>
      <c r="C46" s="33"/>
      <c r="D46" s="20"/>
      <c r="E46" s="66"/>
      <c r="F46" s="26"/>
      <c r="G46" s="26"/>
      <c r="H46" s="26"/>
      <c r="I46" s="26"/>
    </row>
    <row r="47" spans="1:9" x14ac:dyDescent="0.2">
      <c r="A47" s="25"/>
      <c r="B47" s="33"/>
      <c r="C47" s="33"/>
      <c r="D47" s="33"/>
      <c r="E47" s="67"/>
      <c r="F47" s="26"/>
      <c r="G47" s="26"/>
      <c r="H47" s="26"/>
      <c r="I47" s="26"/>
    </row>
    <row r="48" spans="1:9" x14ac:dyDescent="0.2">
      <c r="A48" s="25"/>
      <c r="B48" s="33"/>
      <c r="C48" s="33"/>
      <c r="D48" s="33"/>
      <c r="E48" s="67"/>
      <c r="F48" s="26"/>
      <c r="G48" s="26"/>
      <c r="H48" s="26"/>
      <c r="I48" s="26"/>
    </row>
    <row r="49" spans="1:9" x14ac:dyDescent="0.2">
      <c r="A49" s="26"/>
      <c r="B49" s="28"/>
      <c r="C49" s="28"/>
      <c r="D49" s="28"/>
      <c r="E49" s="68"/>
      <c r="F49" s="29"/>
      <c r="G49" s="26"/>
      <c r="H49" s="26"/>
      <c r="I49" s="29"/>
    </row>
  </sheetData>
  <mergeCells count="2">
    <mergeCell ref="A1:F1"/>
    <mergeCell ref="A2:I2"/>
  </mergeCells>
  <phoneticPr fontId="0" type="noConversion"/>
  <printOptions horizontalCentered="1"/>
  <pageMargins left="0.75" right="0.75" top="0.5" bottom="0.5" header="0.5" footer="0.5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18"/>
  <sheetViews>
    <sheetView workbookViewId="0">
      <selection activeCell="G6" sqref="G6:G43"/>
    </sheetView>
  </sheetViews>
  <sheetFormatPr defaultRowHeight="12.75" x14ac:dyDescent="0.2"/>
  <cols>
    <col min="1" max="1" width="9.140625" style="1"/>
    <col min="2" max="2" width="20.7109375" style="1" customWidth="1"/>
    <col min="3" max="3" width="17.85546875" style="1" customWidth="1"/>
    <col min="4" max="4" width="19.140625" style="1" customWidth="1"/>
    <col min="5" max="5" width="17.7109375" style="1" customWidth="1"/>
    <col min="6" max="6" width="20.5703125" style="1" customWidth="1"/>
    <col min="7" max="7" width="15" style="1" customWidth="1"/>
    <col min="8" max="8" width="20.85546875" style="1" customWidth="1"/>
    <col min="9" max="9" width="21" style="1" customWidth="1"/>
    <col min="10" max="10" width="14.7109375" style="1" customWidth="1"/>
    <col min="11" max="11" width="14.85546875" style="1" customWidth="1"/>
    <col min="12" max="12" width="16.42578125" style="1" customWidth="1"/>
    <col min="13" max="16384" width="9.140625" style="1"/>
  </cols>
  <sheetData>
    <row r="1" spans="1:74" ht="19.7" customHeight="1" x14ac:dyDescent="0.3">
      <c r="A1" s="53"/>
      <c r="B1" s="54"/>
      <c r="C1" s="54"/>
      <c r="D1" s="54"/>
      <c r="E1" s="54"/>
      <c r="F1" s="54"/>
      <c r="G1" s="54"/>
    </row>
    <row r="2" spans="1:74" ht="25.5" customHeight="1" x14ac:dyDescent="0.3">
      <c r="A2" s="61" t="s">
        <v>21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74" ht="18" customHeight="1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4"/>
    </row>
    <row r="4" spans="1:74" ht="18" customHeight="1" x14ac:dyDescent="0.25">
      <c r="A4" s="5"/>
      <c r="B4" s="5" t="s">
        <v>0</v>
      </c>
      <c r="C4" s="5" t="s">
        <v>1</v>
      </c>
      <c r="D4" s="5" t="s">
        <v>15</v>
      </c>
      <c r="E4" s="5" t="s">
        <v>17</v>
      </c>
      <c r="F4" s="5" t="s">
        <v>2</v>
      </c>
      <c r="G4" s="5" t="s">
        <v>3</v>
      </c>
      <c r="H4" s="5" t="s">
        <v>4</v>
      </c>
      <c r="I4" s="5" t="s">
        <v>19</v>
      </c>
      <c r="J4" s="5" t="s">
        <v>5</v>
      </c>
      <c r="K4" s="5" t="s">
        <v>6</v>
      </c>
      <c r="L4" s="5" t="s">
        <v>7</v>
      </c>
      <c r="M4" s="6"/>
      <c r="N4" s="6"/>
      <c r="O4" s="6"/>
      <c r="P4" s="6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</row>
    <row r="5" spans="1:74" ht="18" customHeight="1" x14ac:dyDescent="0.25">
      <c r="A5" s="5" t="s">
        <v>8</v>
      </c>
      <c r="B5" s="5" t="s">
        <v>9</v>
      </c>
      <c r="C5" s="5" t="s">
        <v>9</v>
      </c>
      <c r="D5" s="5" t="s">
        <v>16</v>
      </c>
      <c r="E5" s="5" t="s">
        <v>18</v>
      </c>
      <c r="F5" s="5" t="s">
        <v>10</v>
      </c>
      <c r="G5" s="5" t="s">
        <v>11</v>
      </c>
      <c r="H5" s="5" t="s">
        <v>12</v>
      </c>
      <c r="I5" s="5" t="s">
        <v>20</v>
      </c>
      <c r="J5" s="5" t="s">
        <v>13</v>
      </c>
      <c r="K5" s="5" t="s">
        <v>13</v>
      </c>
      <c r="L5" s="5" t="s">
        <v>14</v>
      </c>
      <c r="M5" s="6"/>
      <c r="N5" s="6"/>
      <c r="O5" s="6"/>
      <c r="P5" s="6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</row>
    <row r="6" spans="1:74" ht="18" customHeight="1" x14ac:dyDescent="0.25">
      <c r="A6" s="5">
        <v>2015</v>
      </c>
      <c r="B6" s="8">
        <v>5240</v>
      </c>
      <c r="C6" s="8">
        <f t="shared" ref="C6:C11" si="0">E6+D6</f>
        <v>276498</v>
      </c>
      <c r="D6" s="8">
        <v>117754</v>
      </c>
      <c r="E6" s="8">
        <v>158744</v>
      </c>
      <c r="F6" s="8">
        <f t="shared" ref="F6:F11" si="1">+C6/B6</f>
        <v>52.766793893129773</v>
      </c>
      <c r="G6" s="65">
        <f t="shared" ref="G6:G11" si="2">+C6-C7</f>
        <v>-26986</v>
      </c>
      <c r="H6" s="9">
        <f>51931376+35164504</f>
        <v>87095880</v>
      </c>
      <c r="I6" s="9">
        <f t="shared" ref="I6:I11" si="3">H6/C6</f>
        <v>314.99641950393857</v>
      </c>
      <c r="J6" s="10">
        <v>33</v>
      </c>
      <c r="K6" s="10">
        <v>2018</v>
      </c>
      <c r="L6" s="11">
        <v>90402</v>
      </c>
      <c r="M6" s="6"/>
      <c r="N6" s="6"/>
      <c r="O6" s="6"/>
      <c r="P6" s="6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</row>
    <row r="7" spans="1:74" ht="18" customHeight="1" x14ac:dyDescent="0.25">
      <c r="A7" s="5">
        <v>2014</v>
      </c>
      <c r="B7" s="8">
        <v>5156</v>
      </c>
      <c r="C7" s="8">
        <f t="shared" si="0"/>
        <v>303484</v>
      </c>
      <c r="D7" s="8">
        <v>113356</v>
      </c>
      <c r="E7" s="8">
        <v>190128</v>
      </c>
      <c r="F7" s="8">
        <f t="shared" si="1"/>
        <v>58.860356865787431</v>
      </c>
      <c r="G7" s="65">
        <f t="shared" si="2"/>
        <v>14393</v>
      </c>
      <c r="H7" s="9">
        <f>50505256+33614398</f>
        <v>84119654</v>
      </c>
      <c r="I7" s="9">
        <f t="shared" si="3"/>
        <v>277.17986450686033</v>
      </c>
      <c r="J7" s="10">
        <v>25</v>
      </c>
      <c r="K7" s="10">
        <v>680</v>
      </c>
      <c r="L7" s="11">
        <v>87549</v>
      </c>
      <c r="M7" s="6"/>
      <c r="N7" s="6"/>
      <c r="O7" s="6"/>
      <c r="P7" s="6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</row>
    <row r="8" spans="1:74" ht="18" customHeight="1" x14ac:dyDescent="0.25">
      <c r="A8" s="5">
        <v>2013</v>
      </c>
      <c r="B8" s="8">
        <v>5150</v>
      </c>
      <c r="C8" s="8">
        <f t="shared" si="0"/>
        <v>289091</v>
      </c>
      <c r="D8" s="8">
        <v>135431</v>
      </c>
      <c r="E8" s="8">
        <v>153660</v>
      </c>
      <c r="F8" s="8">
        <f t="shared" si="1"/>
        <v>56.134174757281556</v>
      </c>
      <c r="G8" s="65">
        <f t="shared" si="2"/>
        <v>-48725</v>
      </c>
      <c r="H8" s="9">
        <f>51177514+33894200</f>
        <v>85071714</v>
      </c>
      <c r="I8" s="9">
        <f t="shared" si="3"/>
        <v>294.27313198958115</v>
      </c>
      <c r="J8" s="10">
        <v>23</v>
      </c>
      <c r="K8" s="10">
        <v>502</v>
      </c>
      <c r="L8" s="11">
        <v>45413</v>
      </c>
      <c r="M8" s="6"/>
      <c r="N8" s="6"/>
      <c r="O8" s="6"/>
      <c r="P8" s="6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</row>
    <row r="9" spans="1:74" ht="18" customHeight="1" x14ac:dyDescent="0.25">
      <c r="A9" s="5">
        <v>2012</v>
      </c>
      <c r="B9" s="8">
        <v>4870</v>
      </c>
      <c r="C9" s="8">
        <f t="shared" si="0"/>
        <v>337816</v>
      </c>
      <c r="D9" s="8">
        <v>182310</v>
      </c>
      <c r="E9" s="8">
        <v>155506</v>
      </c>
      <c r="F9" s="8">
        <f t="shared" si="1"/>
        <v>69.36673511293634</v>
      </c>
      <c r="G9" s="65">
        <f t="shared" si="2"/>
        <v>75464</v>
      </c>
      <c r="H9" s="9">
        <f>46823116+32559711</f>
        <v>79382827</v>
      </c>
      <c r="I9" s="9">
        <f t="shared" si="3"/>
        <v>234.98835756743316</v>
      </c>
      <c r="J9" s="10">
        <v>19</v>
      </c>
      <c r="K9" s="10">
        <v>533</v>
      </c>
      <c r="L9" s="11">
        <v>25553</v>
      </c>
      <c r="M9" s="6"/>
      <c r="N9" s="6"/>
      <c r="O9" s="6"/>
      <c r="P9" s="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</row>
    <row r="10" spans="1:74" ht="18" customHeight="1" x14ac:dyDescent="0.25">
      <c r="A10" s="5">
        <v>2011</v>
      </c>
      <c r="B10" s="8">
        <v>4705</v>
      </c>
      <c r="C10" s="8">
        <f t="shared" si="0"/>
        <v>262352</v>
      </c>
      <c r="D10" s="8">
        <v>119448</v>
      </c>
      <c r="E10" s="8">
        <v>142904</v>
      </c>
      <c r="F10" s="8">
        <f t="shared" si="1"/>
        <v>55.760255047821467</v>
      </c>
      <c r="G10" s="65">
        <f t="shared" si="2"/>
        <v>13020</v>
      </c>
      <c r="H10" s="9">
        <f>46085508+29027765</f>
        <v>75113273</v>
      </c>
      <c r="I10" s="9">
        <f t="shared" si="3"/>
        <v>286.30722464475207</v>
      </c>
      <c r="J10" s="10">
        <v>22</v>
      </c>
      <c r="K10" s="10">
        <v>742</v>
      </c>
      <c r="L10" s="11">
        <v>55678</v>
      </c>
      <c r="M10" s="6"/>
      <c r="N10" s="6"/>
      <c r="O10" s="6"/>
      <c r="P10" s="6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</row>
    <row r="11" spans="1:74" ht="18" customHeight="1" x14ac:dyDescent="0.25">
      <c r="A11" s="5">
        <v>2010</v>
      </c>
      <c r="B11" s="8">
        <v>4699</v>
      </c>
      <c r="C11" s="8">
        <f t="shared" si="0"/>
        <v>249332</v>
      </c>
      <c r="D11" s="8">
        <v>105510</v>
      </c>
      <c r="E11" s="8">
        <v>143822</v>
      </c>
      <c r="F11" s="8">
        <f t="shared" si="1"/>
        <v>53.060651202383482</v>
      </c>
      <c r="G11" s="65">
        <f t="shared" si="2"/>
        <v>-12402</v>
      </c>
      <c r="H11" s="9">
        <f>45829522+26058883</f>
        <v>71888405</v>
      </c>
      <c r="I11" s="9">
        <f t="shared" si="3"/>
        <v>288.32402178621277</v>
      </c>
      <c r="J11" s="10">
        <v>23</v>
      </c>
      <c r="K11" s="10">
        <v>470</v>
      </c>
      <c r="L11" s="11">
        <v>69702</v>
      </c>
      <c r="M11" s="6"/>
      <c r="N11" s="6"/>
      <c r="O11" s="6"/>
      <c r="P11" s="6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</row>
    <row r="12" spans="1:74" ht="18" customHeight="1" x14ac:dyDescent="0.25">
      <c r="A12" s="5">
        <v>2009</v>
      </c>
      <c r="B12" s="8">
        <v>4385</v>
      </c>
      <c r="C12" s="8">
        <f>E12+D12</f>
        <v>261734</v>
      </c>
      <c r="D12" s="8">
        <v>99000</v>
      </c>
      <c r="E12" s="8">
        <v>162734</v>
      </c>
      <c r="F12" s="8">
        <f>+C12/B12</f>
        <v>59.688483466362598</v>
      </c>
      <c r="G12" s="65">
        <f>+C12-C13</f>
        <v>51581.540000000008</v>
      </c>
      <c r="H12" s="9">
        <f>43645923+24604803</f>
        <v>68250726</v>
      </c>
      <c r="I12" s="9">
        <f>H12/C12</f>
        <v>260.76369902267186</v>
      </c>
      <c r="J12" s="10">
        <v>20</v>
      </c>
      <c r="K12" s="10">
        <v>574</v>
      </c>
      <c r="L12" s="11">
        <v>32791</v>
      </c>
      <c r="M12" s="6"/>
      <c r="N12" s="6"/>
      <c r="O12" s="6"/>
      <c r="P12" s="6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</row>
    <row r="13" spans="1:74" ht="18" customHeight="1" x14ac:dyDescent="0.25">
      <c r="A13" s="5">
        <v>2008</v>
      </c>
      <c r="B13" s="8">
        <v>4229.5</v>
      </c>
      <c r="C13" s="8">
        <f>E13+D13</f>
        <v>210152.46</v>
      </c>
      <c r="D13" s="8">
        <v>97098.7</v>
      </c>
      <c r="E13" s="8">
        <v>113053.75999999999</v>
      </c>
      <c r="F13" s="8">
        <f>+C13/B13</f>
        <v>49.687305828112066</v>
      </c>
      <c r="G13" s="65">
        <f>+C13-C14</f>
        <v>4915.929999999993</v>
      </c>
      <c r="H13" s="9">
        <f>18657292+35981090</f>
        <v>54638382</v>
      </c>
      <c r="I13" s="9">
        <f>H13/C13</f>
        <v>259.99401577312017</v>
      </c>
      <c r="J13" s="10">
        <v>40</v>
      </c>
      <c r="K13" s="10">
        <v>1329.7</v>
      </c>
      <c r="L13" s="11">
        <v>49720</v>
      </c>
      <c r="M13" s="6"/>
      <c r="N13" s="6"/>
      <c r="O13" s="6"/>
      <c r="P13" s="6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</row>
    <row r="14" spans="1:74" ht="18" customHeight="1" x14ac:dyDescent="0.25">
      <c r="A14" s="5">
        <v>2007</v>
      </c>
      <c r="B14" s="8">
        <v>3968</v>
      </c>
      <c r="C14" s="8">
        <f>E14+D14</f>
        <v>205236.53</v>
      </c>
      <c r="D14" s="8">
        <v>96956.89</v>
      </c>
      <c r="E14" s="8">
        <v>108279.64</v>
      </c>
      <c r="F14" s="8">
        <f t="shared" ref="F14:F20" si="4">+C14/B14</f>
        <v>51.722915826612905</v>
      </c>
      <c r="G14" s="65">
        <f t="shared" ref="G14:G20" si="5">+C14-C15</f>
        <v>-3812.8000000000175</v>
      </c>
      <c r="H14" s="9">
        <v>59779223</v>
      </c>
      <c r="I14" s="9">
        <f>H14/C14</f>
        <v>291.26989722541111</v>
      </c>
      <c r="J14" s="10">
        <v>31</v>
      </c>
      <c r="K14" s="10">
        <v>1607</v>
      </c>
      <c r="L14" s="11">
        <v>41729</v>
      </c>
      <c r="M14" s="6"/>
      <c r="N14" s="6"/>
      <c r="O14" s="6"/>
      <c r="P14" s="6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</row>
    <row r="15" spans="1:74" ht="18" customHeight="1" x14ac:dyDescent="0.25">
      <c r="A15" s="5">
        <v>2006</v>
      </c>
      <c r="B15" s="8">
        <v>3577</v>
      </c>
      <c r="C15" s="8">
        <f>E15+D15</f>
        <v>209049.33000000002</v>
      </c>
      <c r="D15" s="8">
        <v>90157</v>
      </c>
      <c r="E15" s="8">
        <v>118892.33</v>
      </c>
      <c r="F15" s="8">
        <f t="shared" si="4"/>
        <v>58.442641878669278</v>
      </c>
      <c r="G15" s="65">
        <f t="shared" si="5"/>
        <v>29381.330000000016</v>
      </c>
      <c r="H15" s="9">
        <v>51405636.18</v>
      </c>
      <c r="I15" s="9">
        <f>H15/C15</f>
        <v>245.90194180483618</v>
      </c>
      <c r="J15" s="10">
        <v>39</v>
      </c>
      <c r="K15" s="10">
        <v>853</v>
      </c>
      <c r="L15" s="11">
        <v>68499</v>
      </c>
      <c r="M15" s="6"/>
      <c r="N15" s="6"/>
      <c r="O15" s="6"/>
      <c r="P15" s="6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</row>
    <row r="16" spans="1:74" ht="18" customHeight="1" x14ac:dyDescent="0.25">
      <c r="A16" s="5">
        <v>2005</v>
      </c>
      <c r="B16" s="8">
        <v>3312</v>
      </c>
      <c r="C16" s="8">
        <f>E16+D16</f>
        <v>179668</v>
      </c>
      <c r="D16" s="8">
        <v>76058</v>
      </c>
      <c r="E16" s="8">
        <v>103610</v>
      </c>
      <c r="F16" s="8">
        <f t="shared" si="4"/>
        <v>54.2475845410628</v>
      </c>
      <c r="G16" s="65">
        <f t="shared" si="5"/>
        <v>7457.1900000000023</v>
      </c>
      <c r="H16" s="9">
        <v>40161990</v>
      </c>
      <c r="I16" s="9">
        <f>H16/C16</f>
        <v>223.5344635661331</v>
      </c>
      <c r="J16" s="10">
        <v>44</v>
      </c>
      <c r="K16" s="10">
        <v>1042</v>
      </c>
      <c r="L16" s="11">
        <v>149558</v>
      </c>
      <c r="M16" s="6"/>
      <c r="N16" s="6"/>
      <c r="O16" s="6"/>
      <c r="P16" s="6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</row>
    <row r="17" spans="1:74" ht="18" customHeight="1" x14ac:dyDescent="0.25">
      <c r="A17" s="5">
        <v>2004</v>
      </c>
      <c r="B17" s="8">
        <v>2870</v>
      </c>
      <c r="C17" s="8">
        <f t="shared" ref="C17:C22" si="6">E17+D17</f>
        <v>172210.81</v>
      </c>
      <c r="D17" s="8">
        <v>80372.81</v>
      </c>
      <c r="E17" s="8">
        <v>91838</v>
      </c>
      <c r="F17" s="8">
        <f t="shared" si="4"/>
        <v>60.003766550522649</v>
      </c>
      <c r="G17" s="65">
        <f t="shared" si="5"/>
        <v>-2882.7600000000093</v>
      </c>
      <c r="H17" s="9">
        <v>37210333</v>
      </c>
      <c r="I17" s="9">
        <f t="shared" ref="I17:I22" si="7">H17/C17</f>
        <v>216.07431612452203</v>
      </c>
      <c r="J17" s="10">
        <v>38</v>
      </c>
      <c r="K17" s="10">
        <v>851</v>
      </c>
      <c r="L17" s="11">
        <v>67940</v>
      </c>
      <c r="M17" s="6"/>
      <c r="N17" s="6"/>
      <c r="O17" s="6"/>
      <c r="P17" s="6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</row>
    <row r="18" spans="1:74" ht="18" customHeight="1" x14ac:dyDescent="0.25">
      <c r="A18" s="5">
        <v>2003</v>
      </c>
      <c r="B18" s="8">
        <v>2784</v>
      </c>
      <c r="C18" s="8">
        <f t="shared" si="6"/>
        <v>175093.57</v>
      </c>
      <c r="D18" s="8">
        <v>68038.240000000005</v>
      </c>
      <c r="E18" s="8">
        <v>107055.33</v>
      </c>
      <c r="F18" s="8">
        <f t="shared" si="4"/>
        <v>62.892805316091959</v>
      </c>
      <c r="G18" s="65">
        <f t="shared" si="5"/>
        <v>21839.570000000007</v>
      </c>
      <c r="H18" s="9">
        <v>37469879.18</v>
      </c>
      <c r="I18" s="9">
        <f t="shared" si="7"/>
        <v>213.99917301360637</v>
      </c>
      <c r="J18" s="10">
        <v>34</v>
      </c>
      <c r="K18" s="10">
        <v>836.49</v>
      </c>
      <c r="L18" s="11">
        <v>74019.320000000007</v>
      </c>
      <c r="M18" s="6"/>
      <c r="N18" s="6"/>
      <c r="O18" s="6"/>
      <c r="P18" s="6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</row>
    <row r="19" spans="1:74" ht="18" customHeight="1" x14ac:dyDescent="0.25">
      <c r="A19" s="5">
        <v>2002</v>
      </c>
      <c r="B19" s="8">
        <v>2639</v>
      </c>
      <c r="C19" s="8">
        <f t="shared" si="6"/>
        <v>153254</v>
      </c>
      <c r="D19" s="8">
        <v>70886</v>
      </c>
      <c r="E19" s="8">
        <v>82368</v>
      </c>
      <c r="F19" s="8">
        <f t="shared" si="4"/>
        <v>58.072754831375519</v>
      </c>
      <c r="G19" s="65">
        <f t="shared" si="5"/>
        <v>5524</v>
      </c>
      <c r="H19" s="9">
        <v>36209512</v>
      </c>
      <c r="I19" s="9">
        <f t="shared" si="7"/>
        <v>236.27123598731518</v>
      </c>
      <c r="J19" s="10"/>
      <c r="K19" s="10"/>
      <c r="L19" s="11"/>
      <c r="M19" s="6"/>
      <c r="N19" s="6"/>
      <c r="O19" s="6"/>
      <c r="P19" s="6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</row>
    <row r="20" spans="1:74" ht="18" customHeight="1" x14ac:dyDescent="0.25">
      <c r="A20" s="5">
        <v>2001</v>
      </c>
      <c r="B20" s="8">
        <v>2573</v>
      </c>
      <c r="C20" s="8">
        <f t="shared" si="6"/>
        <v>147730</v>
      </c>
      <c r="D20" s="8">
        <v>68604</v>
      </c>
      <c r="E20" s="8">
        <v>79126</v>
      </c>
      <c r="F20" s="8">
        <f t="shared" si="4"/>
        <v>57.415468324912553</v>
      </c>
      <c r="G20" s="65">
        <f t="shared" si="5"/>
        <v>-10028</v>
      </c>
      <c r="H20" s="9">
        <v>30408340.210000001</v>
      </c>
      <c r="I20" s="9">
        <f t="shared" si="7"/>
        <v>205.83727211805322</v>
      </c>
      <c r="J20" s="10"/>
      <c r="K20" s="10"/>
      <c r="L20" s="11"/>
      <c r="M20" s="6"/>
      <c r="N20" s="6"/>
      <c r="O20" s="6"/>
      <c r="P20" s="6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</row>
    <row r="21" spans="1:74" ht="18" customHeight="1" x14ac:dyDescent="0.25">
      <c r="A21" s="5">
        <v>2000</v>
      </c>
      <c r="B21" s="8">
        <v>2337</v>
      </c>
      <c r="C21" s="8">
        <f t="shared" si="6"/>
        <v>157758</v>
      </c>
      <c r="D21" s="8">
        <v>70895</v>
      </c>
      <c r="E21" s="8">
        <v>86863</v>
      </c>
      <c r="F21" s="8">
        <f t="shared" ref="F21:F42" si="8">+C21/B21</f>
        <v>67.504492939666235</v>
      </c>
      <c r="G21" s="65">
        <f t="shared" ref="G21:G42" si="9">+C21-C22</f>
        <v>7424</v>
      </c>
      <c r="H21" s="9">
        <v>29631538</v>
      </c>
      <c r="I21" s="9">
        <f t="shared" si="7"/>
        <v>187.82906730561999</v>
      </c>
      <c r="J21" s="10">
        <v>28.5</v>
      </c>
      <c r="K21" s="10">
        <v>585.84</v>
      </c>
      <c r="L21" s="11">
        <v>68299.360000000001</v>
      </c>
      <c r="M21" s="6"/>
      <c r="N21" s="6"/>
      <c r="O21" s="6"/>
      <c r="P21" s="6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</row>
    <row r="22" spans="1:74" ht="18" customHeight="1" x14ac:dyDescent="0.25">
      <c r="A22" s="5">
        <v>1999</v>
      </c>
      <c r="B22" s="8">
        <v>2548</v>
      </c>
      <c r="C22" s="8">
        <f t="shared" si="6"/>
        <v>150334</v>
      </c>
      <c r="D22" s="8">
        <v>75267</v>
      </c>
      <c r="E22" s="8">
        <v>75067</v>
      </c>
      <c r="F22" s="8">
        <f t="shared" si="8"/>
        <v>59.000784929356357</v>
      </c>
      <c r="G22" s="65">
        <f t="shared" si="9"/>
        <v>5442</v>
      </c>
      <c r="H22" s="9">
        <v>32632205</v>
      </c>
      <c r="I22" s="9">
        <f t="shared" si="7"/>
        <v>217.06470259555391</v>
      </c>
      <c r="J22" s="10"/>
      <c r="K22" s="10"/>
      <c r="L22" s="13"/>
    </row>
    <row r="23" spans="1:74" ht="18" customHeight="1" x14ac:dyDescent="0.25">
      <c r="A23" s="5">
        <v>1998</v>
      </c>
      <c r="B23" s="8">
        <v>2536</v>
      </c>
      <c r="C23" s="8">
        <v>144892</v>
      </c>
      <c r="D23" s="8"/>
      <c r="E23" s="8"/>
      <c r="F23" s="8">
        <f t="shared" si="8"/>
        <v>57.134069400630914</v>
      </c>
      <c r="G23" s="65">
        <f t="shared" si="9"/>
        <v>47</v>
      </c>
      <c r="H23" s="9">
        <v>33299285</v>
      </c>
      <c r="I23" s="9">
        <f t="shared" ref="I23:I43" si="10">H23/C23</f>
        <v>229.82141871186815</v>
      </c>
      <c r="J23" s="10"/>
      <c r="K23" s="10"/>
      <c r="L23" s="11"/>
    </row>
    <row r="24" spans="1:74" ht="18" customHeight="1" x14ac:dyDescent="0.25">
      <c r="A24" s="5">
        <v>1997</v>
      </c>
      <c r="B24" s="8">
        <v>2520</v>
      </c>
      <c r="C24" s="8">
        <v>144845</v>
      </c>
      <c r="D24" s="8"/>
      <c r="E24" s="8"/>
      <c r="F24" s="8">
        <f t="shared" si="8"/>
        <v>57.478174603174601</v>
      </c>
      <c r="G24" s="65">
        <f t="shared" si="9"/>
        <v>1626</v>
      </c>
      <c r="H24" s="9">
        <v>34932633</v>
      </c>
      <c r="I24" s="9">
        <f t="shared" si="10"/>
        <v>241.17251544754737</v>
      </c>
      <c r="J24" s="10"/>
      <c r="K24" s="10"/>
      <c r="L24" s="11"/>
    </row>
    <row r="25" spans="1:74" ht="18" customHeight="1" x14ac:dyDescent="0.25">
      <c r="A25" s="5">
        <v>1996</v>
      </c>
      <c r="B25" s="8">
        <v>2452</v>
      </c>
      <c r="C25" s="8">
        <v>143219</v>
      </c>
      <c r="D25" s="8"/>
      <c r="E25" s="8"/>
      <c r="F25" s="8">
        <f t="shared" si="8"/>
        <v>58.409053833605221</v>
      </c>
      <c r="G25" s="65">
        <f t="shared" si="9"/>
        <v>2437</v>
      </c>
      <c r="H25" s="9">
        <v>34388420</v>
      </c>
      <c r="I25" s="9">
        <f t="shared" si="10"/>
        <v>240.11073949685448</v>
      </c>
      <c r="J25" s="10"/>
      <c r="K25" s="10"/>
      <c r="L25" s="11"/>
    </row>
    <row r="26" spans="1:74" ht="18" customHeight="1" x14ac:dyDescent="0.25">
      <c r="A26" s="5">
        <v>1995</v>
      </c>
      <c r="B26" s="8">
        <v>2464</v>
      </c>
      <c r="C26" s="14">
        <v>140782</v>
      </c>
      <c r="D26" s="14"/>
      <c r="E26" s="14"/>
      <c r="F26" s="8">
        <f t="shared" si="8"/>
        <v>57.135551948051948</v>
      </c>
      <c r="G26" s="65">
        <f t="shared" si="9"/>
        <v>10494</v>
      </c>
      <c r="H26" s="9">
        <v>34192006</v>
      </c>
      <c r="I26" s="9">
        <f t="shared" si="10"/>
        <v>242.87200068190535</v>
      </c>
      <c r="J26" s="10"/>
      <c r="K26" s="10"/>
      <c r="L26" s="11"/>
    </row>
    <row r="27" spans="1:74" ht="18" customHeight="1" x14ac:dyDescent="0.25">
      <c r="A27" s="5">
        <v>1994</v>
      </c>
      <c r="B27" s="8">
        <v>2362</v>
      </c>
      <c r="C27" s="8">
        <v>130288</v>
      </c>
      <c r="D27" s="8"/>
      <c r="E27" s="8"/>
      <c r="F27" s="8">
        <f t="shared" si="8"/>
        <v>55.160033869602032</v>
      </c>
      <c r="G27" s="65">
        <f t="shared" si="9"/>
        <v>4639</v>
      </c>
      <c r="H27" s="9">
        <v>32465916</v>
      </c>
      <c r="I27" s="9">
        <f t="shared" si="10"/>
        <v>249.18577305661304</v>
      </c>
      <c r="J27" s="10"/>
      <c r="K27" s="10"/>
      <c r="L27" s="11"/>
    </row>
    <row r="28" spans="1:74" ht="18" customHeight="1" x14ac:dyDescent="0.25">
      <c r="A28" s="5">
        <v>1993</v>
      </c>
      <c r="B28" s="8">
        <v>2300</v>
      </c>
      <c r="C28" s="8">
        <v>125649</v>
      </c>
      <c r="D28" s="8"/>
      <c r="E28" s="8"/>
      <c r="F28" s="8">
        <f t="shared" si="8"/>
        <v>54.63</v>
      </c>
      <c r="G28" s="65">
        <f t="shared" si="9"/>
        <v>6812</v>
      </c>
      <c r="H28" s="9">
        <v>31371918</v>
      </c>
      <c r="I28" s="9">
        <f t="shared" si="10"/>
        <v>249.67901057708377</v>
      </c>
      <c r="J28" s="10"/>
      <c r="K28" s="10"/>
      <c r="L28" s="11"/>
    </row>
    <row r="29" spans="1:74" ht="18" customHeight="1" x14ac:dyDescent="0.25">
      <c r="A29" s="5">
        <v>1992</v>
      </c>
      <c r="B29" s="8">
        <v>2231</v>
      </c>
      <c r="C29" s="8">
        <v>118837</v>
      </c>
      <c r="D29" s="8"/>
      <c r="E29" s="8"/>
      <c r="F29" s="8">
        <f t="shared" si="8"/>
        <v>53.2662483191394</v>
      </c>
      <c r="G29" s="65">
        <f t="shared" si="9"/>
        <v>8629</v>
      </c>
      <c r="H29" s="9">
        <v>31783294</v>
      </c>
      <c r="I29" s="9">
        <f t="shared" si="10"/>
        <v>267.45284717722598</v>
      </c>
      <c r="J29" s="10"/>
      <c r="K29" s="10"/>
      <c r="L29" s="11"/>
    </row>
    <row r="30" spans="1:74" ht="18" customHeight="1" x14ac:dyDescent="0.25">
      <c r="A30" s="5">
        <v>1991</v>
      </c>
      <c r="B30" s="8">
        <v>1909</v>
      </c>
      <c r="C30" s="8">
        <v>110208</v>
      </c>
      <c r="D30" s="8"/>
      <c r="E30" s="8"/>
      <c r="F30" s="8">
        <f t="shared" si="8"/>
        <v>57.73074908328968</v>
      </c>
      <c r="G30" s="65">
        <f t="shared" si="9"/>
        <v>14395</v>
      </c>
      <c r="H30" s="9">
        <v>25638793</v>
      </c>
      <c r="I30" s="9">
        <f t="shared" si="10"/>
        <v>232.64003520615563</v>
      </c>
      <c r="J30" s="10"/>
      <c r="K30" s="10"/>
      <c r="L30" s="11"/>
    </row>
    <row r="31" spans="1:74" ht="18" customHeight="1" x14ac:dyDescent="0.25">
      <c r="A31" s="5">
        <v>1990</v>
      </c>
      <c r="B31" s="8">
        <v>1756</v>
      </c>
      <c r="C31" s="8">
        <v>95813</v>
      </c>
      <c r="D31" s="8"/>
      <c r="E31" s="8"/>
      <c r="F31" s="8">
        <f t="shared" si="8"/>
        <v>54.563211845102508</v>
      </c>
      <c r="G31" s="65">
        <f t="shared" si="9"/>
        <v>11039</v>
      </c>
      <c r="H31" s="9">
        <v>26394259</v>
      </c>
      <c r="I31" s="9">
        <f t="shared" si="10"/>
        <v>275.47680377401815</v>
      </c>
      <c r="J31" s="10"/>
      <c r="K31" s="10"/>
      <c r="L31" s="11"/>
    </row>
    <row r="32" spans="1:74" ht="18" customHeight="1" x14ac:dyDescent="0.25">
      <c r="A32" s="5">
        <v>1989</v>
      </c>
      <c r="B32" s="8">
        <v>1518</v>
      </c>
      <c r="C32" s="8">
        <v>84774</v>
      </c>
      <c r="D32" s="8"/>
      <c r="E32" s="8"/>
      <c r="F32" s="8">
        <f t="shared" si="8"/>
        <v>55.845849802371539</v>
      </c>
      <c r="G32" s="65">
        <f t="shared" si="9"/>
        <v>10979</v>
      </c>
      <c r="H32" s="9">
        <v>15987346</v>
      </c>
      <c r="I32" s="9">
        <f t="shared" si="10"/>
        <v>188.58784532993607</v>
      </c>
      <c r="J32" s="10"/>
      <c r="K32" s="10"/>
      <c r="L32" s="11"/>
    </row>
    <row r="33" spans="1:18" ht="18" customHeight="1" x14ac:dyDescent="0.25">
      <c r="A33" s="5">
        <v>1988</v>
      </c>
      <c r="B33" s="8">
        <v>1366</v>
      </c>
      <c r="C33" s="8">
        <v>73795</v>
      </c>
      <c r="D33" s="8"/>
      <c r="E33" s="8"/>
      <c r="F33" s="8">
        <f t="shared" si="8"/>
        <v>54.022693997071741</v>
      </c>
      <c r="G33" s="65">
        <f t="shared" si="9"/>
        <v>-2015</v>
      </c>
      <c r="H33" s="9">
        <v>12877588</v>
      </c>
      <c r="I33" s="9">
        <f t="shared" si="10"/>
        <v>174.50488515482078</v>
      </c>
      <c r="J33" s="10"/>
      <c r="K33" s="10"/>
      <c r="L33" s="11"/>
    </row>
    <row r="34" spans="1:18" ht="18" customHeight="1" x14ac:dyDescent="0.25">
      <c r="A34" s="5">
        <v>1987</v>
      </c>
      <c r="B34" s="8">
        <v>1363</v>
      </c>
      <c r="C34" s="8">
        <v>75810</v>
      </c>
      <c r="D34" s="8"/>
      <c r="E34" s="8"/>
      <c r="F34" s="8">
        <f t="shared" si="8"/>
        <v>55.619955979457082</v>
      </c>
      <c r="G34" s="65">
        <f t="shared" si="9"/>
        <v>-9560</v>
      </c>
      <c r="H34" s="9">
        <v>12135469</v>
      </c>
      <c r="I34" s="9">
        <f t="shared" si="10"/>
        <v>160.07741722727872</v>
      </c>
      <c r="J34" s="10"/>
      <c r="K34" s="10"/>
      <c r="L34" s="11"/>
    </row>
    <row r="35" spans="1:18" ht="18" customHeight="1" x14ac:dyDescent="0.25">
      <c r="A35" s="5">
        <v>1986</v>
      </c>
      <c r="B35" s="8">
        <v>1332</v>
      </c>
      <c r="C35" s="8">
        <v>85370</v>
      </c>
      <c r="D35" s="8"/>
      <c r="E35" s="8"/>
      <c r="F35" s="8">
        <f t="shared" si="8"/>
        <v>64.091591591591595</v>
      </c>
      <c r="G35" s="65">
        <f t="shared" si="9"/>
        <v>10105</v>
      </c>
      <c r="H35" s="9">
        <v>11972809</v>
      </c>
      <c r="I35" s="9">
        <f t="shared" si="10"/>
        <v>140.24609347545976</v>
      </c>
      <c r="J35" s="10"/>
      <c r="K35" s="10"/>
      <c r="L35" s="11"/>
    </row>
    <row r="36" spans="1:18" ht="18" customHeight="1" x14ac:dyDescent="0.25">
      <c r="A36" s="5">
        <v>1985</v>
      </c>
      <c r="B36" s="8">
        <v>1318</v>
      </c>
      <c r="C36" s="8">
        <v>75265</v>
      </c>
      <c r="D36" s="8"/>
      <c r="E36" s="8"/>
      <c r="F36" s="8">
        <f t="shared" si="8"/>
        <v>57.105462822458271</v>
      </c>
      <c r="G36" s="65">
        <f t="shared" si="9"/>
        <v>1166</v>
      </c>
      <c r="H36" s="9">
        <v>10993214</v>
      </c>
      <c r="I36" s="9">
        <f t="shared" si="10"/>
        <v>146.06010761974358</v>
      </c>
      <c r="J36" s="10"/>
      <c r="K36" s="10"/>
      <c r="L36" s="11"/>
    </row>
    <row r="37" spans="1:18" ht="18" customHeight="1" x14ac:dyDescent="0.25">
      <c r="A37" s="5">
        <v>1984</v>
      </c>
      <c r="B37" s="8">
        <v>1268</v>
      </c>
      <c r="C37" s="8">
        <v>74099</v>
      </c>
      <c r="D37" s="8"/>
      <c r="E37" s="8"/>
      <c r="F37" s="8">
        <f t="shared" si="8"/>
        <v>58.437697160883282</v>
      </c>
      <c r="G37" s="65">
        <f t="shared" si="9"/>
        <v>-8095</v>
      </c>
      <c r="H37" s="9">
        <v>11647317</v>
      </c>
      <c r="I37" s="9">
        <f t="shared" si="10"/>
        <v>157.18588644920985</v>
      </c>
      <c r="J37" s="10"/>
      <c r="K37" s="10"/>
      <c r="L37" s="11"/>
    </row>
    <row r="38" spans="1:18" ht="18" customHeight="1" x14ac:dyDescent="0.25">
      <c r="A38" s="5">
        <v>1983</v>
      </c>
      <c r="B38" s="8">
        <v>1416</v>
      </c>
      <c r="C38" s="8">
        <v>82194</v>
      </c>
      <c r="D38" s="8"/>
      <c r="E38" s="8"/>
      <c r="F38" s="8">
        <f t="shared" si="8"/>
        <v>58.046610169491522</v>
      </c>
      <c r="G38" s="65">
        <f t="shared" si="9"/>
        <v>14064</v>
      </c>
      <c r="H38" s="9">
        <v>12004818</v>
      </c>
      <c r="I38" s="9">
        <f t="shared" si="10"/>
        <v>146.05467552376086</v>
      </c>
      <c r="J38" s="10"/>
      <c r="K38" s="10"/>
      <c r="L38" s="11"/>
    </row>
    <row r="39" spans="1:18" ht="18" customHeight="1" x14ac:dyDescent="0.25">
      <c r="A39" s="5">
        <v>1982</v>
      </c>
      <c r="B39" s="8">
        <v>1301</v>
      </c>
      <c r="C39" s="8">
        <v>68130</v>
      </c>
      <c r="D39" s="8"/>
      <c r="E39" s="8"/>
      <c r="F39" s="8">
        <f t="shared" si="8"/>
        <v>52.367409684857805</v>
      </c>
      <c r="G39" s="65">
        <f t="shared" si="9"/>
        <v>8912</v>
      </c>
      <c r="H39" s="9">
        <v>10846684</v>
      </c>
      <c r="I39" s="9">
        <f t="shared" si="10"/>
        <v>159.20569499486277</v>
      </c>
      <c r="J39" s="10"/>
      <c r="K39" s="10"/>
      <c r="L39" s="11"/>
    </row>
    <row r="40" spans="1:18" ht="18" customHeight="1" x14ac:dyDescent="0.25">
      <c r="A40" s="5">
        <v>1981</v>
      </c>
      <c r="B40" s="8">
        <v>1282</v>
      </c>
      <c r="C40" s="8">
        <v>59218</v>
      </c>
      <c r="D40" s="8"/>
      <c r="E40" s="8"/>
      <c r="F40" s="8">
        <f t="shared" si="8"/>
        <v>46.191887675507019</v>
      </c>
      <c r="G40" s="65">
        <f t="shared" si="9"/>
        <v>-11901</v>
      </c>
      <c r="H40" s="9">
        <v>9288860</v>
      </c>
      <c r="I40" s="9">
        <f t="shared" si="10"/>
        <v>156.85872538755109</v>
      </c>
      <c r="J40" s="10"/>
      <c r="K40" s="10"/>
      <c r="L40" s="11"/>
    </row>
    <row r="41" spans="1:18" ht="18" customHeight="1" x14ac:dyDescent="0.25">
      <c r="A41" s="5">
        <v>1980</v>
      </c>
      <c r="B41" s="15">
        <v>2010</v>
      </c>
      <c r="C41" s="8">
        <v>71119</v>
      </c>
      <c r="D41" s="8"/>
      <c r="E41" s="8"/>
      <c r="F41" s="8">
        <f t="shared" si="8"/>
        <v>35.382587064676613</v>
      </c>
      <c r="G41" s="65">
        <f t="shared" si="9"/>
        <v>-677</v>
      </c>
      <c r="H41" s="9">
        <v>9008893</v>
      </c>
      <c r="I41" s="9">
        <f t="shared" si="10"/>
        <v>126.67350497054233</v>
      </c>
      <c r="J41" s="10"/>
      <c r="K41" s="10"/>
      <c r="L41" s="11"/>
    </row>
    <row r="42" spans="1:18" ht="18" customHeight="1" x14ac:dyDescent="0.25">
      <c r="A42" s="5">
        <v>1979</v>
      </c>
      <c r="B42" s="8">
        <v>1894</v>
      </c>
      <c r="C42" s="8">
        <v>71796</v>
      </c>
      <c r="D42" s="8"/>
      <c r="E42" s="8"/>
      <c r="F42" s="8">
        <f t="shared" si="8"/>
        <v>37.907074973600842</v>
      </c>
      <c r="G42" s="65">
        <f t="shared" si="9"/>
        <v>5998</v>
      </c>
      <c r="H42" s="9">
        <v>8180634</v>
      </c>
      <c r="I42" s="9">
        <f t="shared" si="10"/>
        <v>113.94275447100117</v>
      </c>
      <c r="J42" s="10"/>
      <c r="K42" s="10"/>
      <c r="L42" s="11"/>
    </row>
    <row r="43" spans="1:18" ht="18" customHeight="1" x14ac:dyDescent="0.25">
      <c r="A43" s="5">
        <v>1978</v>
      </c>
      <c r="B43" s="8">
        <v>1542</v>
      </c>
      <c r="C43" s="8">
        <v>65798</v>
      </c>
      <c r="D43" s="8"/>
      <c r="E43" s="8"/>
      <c r="F43" s="8">
        <f>+C43/B43</f>
        <v>42.670557717250325</v>
      </c>
      <c r="G43" s="65"/>
      <c r="H43" s="9">
        <v>8393777</v>
      </c>
      <c r="I43" s="9">
        <f t="shared" si="10"/>
        <v>127.56887747347943</v>
      </c>
      <c r="J43" s="10"/>
      <c r="K43" s="10"/>
      <c r="L43" s="13"/>
    </row>
    <row r="44" spans="1:18" s="22" customFormat="1" ht="15.75" x14ac:dyDescent="0.25">
      <c r="A44" s="16"/>
      <c r="B44" s="17"/>
      <c r="C44" s="17"/>
      <c r="D44" s="17"/>
      <c r="E44" s="17"/>
      <c r="F44" s="17"/>
      <c r="G44" s="18"/>
      <c r="H44" s="19"/>
      <c r="I44" s="19"/>
      <c r="J44" s="20"/>
      <c r="K44" s="20"/>
      <c r="L44" s="21"/>
    </row>
    <row r="45" spans="1:18" ht="15.75" x14ac:dyDescent="0.25">
      <c r="A45" s="23"/>
      <c r="B45" s="22"/>
      <c r="C45" s="22"/>
      <c r="D45" s="22"/>
      <c r="E45" s="22"/>
      <c r="F45" s="22"/>
      <c r="G45" s="24"/>
      <c r="H45" s="22"/>
      <c r="I45" s="22"/>
      <c r="J45" s="20"/>
      <c r="K45" s="20"/>
      <c r="L45" s="22"/>
      <c r="M45" s="22"/>
      <c r="N45" s="22"/>
      <c r="O45" s="22"/>
      <c r="P45" s="22"/>
      <c r="Q45" s="22"/>
      <c r="R45" s="22"/>
    </row>
    <row r="46" spans="1:18" ht="15.75" x14ac:dyDescent="0.25">
      <c r="A46" s="25"/>
      <c r="B46" s="26"/>
      <c r="C46" s="26"/>
      <c r="D46" s="26"/>
      <c r="E46" s="26"/>
      <c r="F46" s="26"/>
      <c r="G46" s="27"/>
      <c r="H46" s="26"/>
      <c r="I46" s="26"/>
      <c r="J46" s="20"/>
      <c r="K46" s="20"/>
      <c r="L46" s="26"/>
      <c r="M46" s="22"/>
      <c r="N46" s="22"/>
      <c r="O46" s="22"/>
      <c r="P46" s="22"/>
      <c r="Q46" s="22"/>
      <c r="R46" s="22"/>
    </row>
    <row r="47" spans="1:18" ht="15.75" x14ac:dyDescent="0.25">
      <c r="A47" s="25"/>
      <c r="B47" s="26"/>
      <c r="C47" s="26"/>
      <c r="D47" s="26"/>
      <c r="E47" s="26"/>
      <c r="F47" s="26"/>
      <c r="G47" s="27"/>
      <c r="H47" s="26"/>
      <c r="I47" s="26"/>
      <c r="J47" s="20"/>
      <c r="K47" s="20"/>
      <c r="L47" s="26"/>
      <c r="M47" s="22"/>
      <c r="N47" s="22"/>
      <c r="O47" s="22"/>
      <c r="P47" s="22"/>
      <c r="Q47" s="22"/>
      <c r="R47" s="22"/>
    </row>
    <row r="48" spans="1:18" ht="15.75" x14ac:dyDescent="0.25">
      <c r="A48" s="25"/>
      <c r="B48" s="26"/>
      <c r="C48" s="26"/>
      <c r="D48" s="26"/>
      <c r="E48" s="26"/>
      <c r="F48" s="26"/>
      <c r="G48" s="27"/>
      <c r="H48" s="26"/>
      <c r="I48" s="26"/>
      <c r="J48" s="20"/>
      <c r="K48" s="20"/>
      <c r="L48" s="26"/>
      <c r="M48" s="22"/>
      <c r="N48" s="22"/>
      <c r="O48" s="22"/>
      <c r="P48" s="22"/>
      <c r="Q48" s="22"/>
      <c r="R48" s="22"/>
    </row>
    <row r="49" spans="1:18" ht="15.75" x14ac:dyDescent="0.25">
      <c r="A49" s="25"/>
      <c r="B49" s="26"/>
      <c r="C49" s="26"/>
      <c r="D49" s="26"/>
      <c r="E49" s="26"/>
      <c r="F49" s="26"/>
      <c r="G49" s="27"/>
      <c r="H49" s="26"/>
      <c r="I49" s="26"/>
      <c r="J49" s="20"/>
      <c r="K49" s="20"/>
      <c r="L49" s="26"/>
      <c r="M49" s="22"/>
      <c r="N49" s="22"/>
      <c r="O49" s="22"/>
      <c r="P49" s="22"/>
      <c r="Q49" s="22"/>
      <c r="R49" s="22"/>
    </row>
    <row r="50" spans="1:18" ht="15.75" x14ac:dyDescent="0.25">
      <c r="A50" s="25"/>
      <c r="B50" s="28"/>
      <c r="C50" s="28"/>
      <c r="D50" s="28"/>
      <c r="E50" s="28"/>
      <c r="F50" s="28"/>
      <c r="G50" s="24"/>
      <c r="H50" s="29"/>
      <c r="I50" s="29"/>
      <c r="J50" s="20"/>
      <c r="K50" s="20"/>
      <c r="L50" s="29"/>
      <c r="M50" s="22"/>
      <c r="N50" s="22"/>
      <c r="O50" s="22"/>
      <c r="P50" s="22"/>
      <c r="Q50" s="22"/>
      <c r="R50" s="22"/>
    </row>
    <row r="51" spans="1:18" ht="15.75" x14ac:dyDescent="0.25">
      <c r="A51" s="30"/>
      <c r="E51" s="22"/>
      <c r="F51" s="22"/>
      <c r="G51" s="24"/>
      <c r="H51" s="22"/>
      <c r="I51" s="22"/>
      <c r="J51" s="20"/>
      <c r="K51" s="20"/>
      <c r="L51" s="22"/>
      <c r="M51" s="22"/>
      <c r="N51" s="22"/>
      <c r="O51" s="22"/>
      <c r="P51" s="22"/>
      <c r="Q51" s="22"/>
      <c r="R51" s="22"/>
    </row>
    <row r="52" spans="1:18" ht="15.75" x14ac:dyDescent="0.25">
      <c r="A52" s="30"/>
      <c r="E52" s="22"/>
      <c r="F52" s="22"/>
      <c r="G52" s="24"/>
      <c r="H52" s="22"/>
      <c r="I52" s="22"/>
      <c r="J52" s="20"/>
      <c r="K52" s="20"/>
      <c r="L52" s="22"/>
      <c r="M52" s="22"/>
      <c r="N52" s="22"/>
      <c r="O52" s="22"/>
      <c r="P52" s="22"/>
      <c r="Q52" s="22"/>
      <c r="R52" s="22"/>
    </row>
    <row r="53" spans="1:18" ht="15.75" x14ac:dyDescent="0.25">
      <c r="A53" s="30"/>
      <c r="E53" s="22"/>
      <c r="F53" s="22"/>
      <c r="G53" s="51"/>
      <c r="H53" s="22"/>
      <c r="I53" s="22"/>
      <c r="J53" s="20"/>
      <c r="K53" s="20"/>
      <c r="L53" s="22"/>
      <c r="M53" s="22"/>
      <c r="N53" s="22"/>
      <c r="O53" s="22"/>
      <c r="P53" s="22"/>
      <c r="Q53" s="22"/>
      <c r="R53" s="22"/>
    </row>
    <row r="54" spans="1:18" ht="15.75" x14ac:dyDescent="0.25">
      <c r="E54" s="22"/>
      <c r="F54" s="22"/>
      <c r="G54" s="51"/>
      <c r="H54" s="22"/>
      <c r="I54" s="22"/>
      <c r="J54" s="20"/>
      <c r="K54" s="20"/>
      <c r="L54" s="22"/>
      <c r="M54" s="22"/>
      <c r="N54" s="22"/>
      <c r="O54" s="22"/>
      <c r="P54" s="22"/>
      <c r="Q54" s="22"/>
      <c r="R54" s="22"/>
    </row>
    <row r="55" spans="1:18" ht="15.75" x14ac:dyDescent="0.25">
      <c r="E55" s="22"/>
      <c r="F55" s="22"/>
      <c r="G55" s="51"/>
      <c r="H55" s="22"/>
      <c r="I55" s="22"/>
      <c r="J55" s="20"/>
      <c r="K55" s="20"/>
      <c r="L55" s="22"/>
      <c r="M55" s="22"/>
      <c r="N55" s="22"/>
      <c r="O55" s="22"/>
      <c r="P55" s="22"/>
      <c r="Q55" s="22"/>
      <c r="R55" s="22"/>
    </row>
    <row r="56" spans="1:18" ht="15.75" x14ac:dyDescent="0.25">
      <c r="E56" s="22"/>
      <c r="F56" s="22"/>
      <c r="G56" s="51"/>
      <c r="H56" s="22"/>
      <c r="I56" s="22"/>
      <c r="J56" s="20"/>
      <c r="K56" s="20"/>
      <c r="L56" s="22"/>
      <c r="M56" s="22"/>
      <c r="N56" s="22"/>
      <c r="O56" s="22"/>
      <c r="P56" s="22"/>
      <c r="Q56" s="22"/>
      <c r="R56" s="22"/>
    </row>
    <row r="57" spans="1:18" ht="15.75" x14ac:dyDescent="0.25">
      <c r="E57" s="22"/>
      <c r="F57" s="22"/>
      <c r="G57" s="51"/>
      <c r="H57" s="22"/>
      <c r="I57" s="22"/>
      <c r="J57" s="20"/>
      <c r="K57" s="20"/>
      <c r="L57" s="22"/>
      <c r="M57" s="22"/>
      <c r="N57" s="22"/>
      <c r="O57" s="22"/>
      <c r="P57" s="22"/>
      <c r="Q57" s="22"/>
      <c r="R57" s="22"/>
    </row>
    <row r="58" spans="1:18" ht="15.75" x14ac:dyDescent="0.25">
      <c r="E58" s="22"/>
      <c r="F58" s="22"/>
      <c r="G58" s="51"/>
      <c r="H58" s="22"/>
      <c r="I58" s="22"/>
      <c r="J58" s="20"/>
      <c r="K58" s="20"/>
      <c r="L58" s="22"/>
      <c r="M58" s="22"/>
      <c r="N58" s="22"/>
      <c r="O58" s="22"/>
      <c r="P58" s="22"/>
      <c r="Q58" s="22"/>
      <c r="R58" s="22"/>
    </row>
    <row r="59" spans="1:18" ht="15.75" x14ac:dyDescent="0.25">
      <c r="E59" s="22"/>
      <c r="F59" s="22"/>
      <c r="G59" s="51"/>
      <c r="H59" s="22"/>
      <c r="I59" s="22"/>
      <c r="J59" s="20"/>
      <c r="K59" s="20"/>
      <c r="L59" s="22"/>
      <c r="M59" s="22"/>
      <c r="N59" s="22"/>
      <c r="O59" s="22"/>
      <c r="P59" s="22"/>
      <c r="Q59" s="22"/>
      <c r="R59" s="22"/>
    </row>
    <row r="60" spans="1:18" ht="15.75" x14ac:dyDescent="0.25">
      <c r="E60" s="22"/>
      <c r="F60" s="22"/>
      <c r="G60" s="51"/>
      <c r="H60" s="22"/>
      <c r="I60" s="22"/>
      <c r="J60" s="20"/>
      <c r="K60" s="20"/>
      <c r="L60" s="22"/>
      <c r="M60" s="22"/>
      <c r="N60" s="22"/>
      <c r="O60" s="22"/>
      <c r="P60" s="22"/>
      <c r="Q60" s="22"/>
      <c r="R60" s="22"/>
    </row>
    <row r="61" spans="1:18" ht="15.75" x14ac:dyDescent="0.25">
      <c r="E61" s="22"/>
      <c r="F61" s="22"/>
      <c r="G61" s="51"/>
      <c r="H61" s="22"/>
      <c r="I61" s="22"/>
      <c r="J61" s="20"/>
      <c r="K61" s="20"/>
      <c r="L61" s="22"/>
      <c r="M61" s="22"/>
      <c r="N61" s="22"/>
      <c r="O61" s="22"/>
      <c r="P61" s="22"/>
      <c r="Q61" s="22"/>
      <c r="R61" s="22"/>
    </row>
    <row r="62" spans="1:18" ht="15.75" x14ac:dyDescent="0.25">
      <c r="E62" s="22"/>
      <c r="F62" s="22"/>
      <c r="G62" s="51"/>
      <c r="H62" s="22"/>
      <c r="I62" s="22"/>
      <c r="J62" s="20"/>
      <c r="K62" s="20"/>
      <c r="L62" s="22"/>
      <c r="M62" s="22"/>
      <c r="N62" s="22"/>
      <c r="O62" s="22"/>
      <c r="P62" s="22"/>
      <c r="Q62" s="22"/>
      <c r="R62" s="22"/>
    </row>
    <row r="63" spans="1:18" ht="15.75" x14ac:dyDescent="0.25">
      <c r="E63" s="22"/>
      <c r="F63" s="22"/>
      <c r="G63" s="51"/>
      <c r="H63" s="22"/>
      <c r="I63" s="22"/>
      <c r="J63" s="20"/>
      <c r="K63" s="20"/>
      <c r="L63" s="22"/>
      <c r="M63" s="22"/>
      <c r="N63" s="22"/>
      <c r="O63" s="22"/>
      <c r="P63" s="22"/>
      <c r="Q63" s="22"/>
      <c r="R63" s="22"/>
    </row>
    <row r="64" spans="1:18" ht="15.75" x14ac:dyDescent="0.25">
      <c r="E64" s="22"/>
      <c r="F64" s="22"/>
      <c r="G64" s="51"/>
      <c r="H64" s="22"/>
      <c r="I64" s="22"/>
      <c r="J64" s="20"/>
      <c r="K64" s="20"/>
      <c r="L64" s="22"/>
      <c r="M64" s="22"/>
      <c r="N64" s="22"/>
      <c r="O64" s="22"/>
      <c r="P64" s="22"/>
      <c r="Q64" s="22"/>
      <c r="R64" s="22"/>
    </row>
    <row r="65" spans="5:18" ht="15.75" x14ac:dyDescent="0.25">
      <c r="E65" s="22"/>
      <c r="F65" s="22"/>
      <c r="G65" s="51"/>
      <c r="H65" s="22"/>
      <c r="I65" s="22"/>
      <c r="J65" s="20"/>
      <c r="K65" s="20"/>
      <c r="L65" s="22"/>
      <c r="M65" s="22"/>
      <c r="N65" s="22"/>
      <c r="O65" s="22"/>
      <c r="P65" s="22"/>
      <c r="Q65" s="22"/>
      <c r="R65" s="22"/>
    </row>
    <row r="66" spans="5:18" ht="15.75" x14ac:dyDescent="0.25">
      <c r="E66" s="22"/>
      <c r="F66" s="22"/>
      <c r="G66" s="51"/>
      <c r="H66" s="22"/>
      <c r="I66" s="22"/>
      <c r="J66" s="20"/>
      <c r="K66" s="20"/>
      <c r="L66" s="22"/>
      <c r="M66" s="22"/>
      <c r="N66" s="22"/>
      <c r="O66" s="22"/>
      <c r="P66" s="22"/>
      <c r="Q66" s="22"/>
      <c r="R66" s="22"/>
    </row>
    <row r="67" spans="5:18" ht="15.75" x14ac:dyDescent="0.25">
      <c r="E67" s="22"/>
      <c r="F67" s="22"/>
      <c r="G67" s="51"/>
      <c r="H67" s="22"/>
      <c r="I67" s="22"/>
      <c r="J67" s="20"/>
      <c r="K67" s="20"/>
      <c r="L67" s="22"/>
      <c r="M67" s="22"/>
      <c r="N67" s="22"/>
      <c r="O67" s="22"/>
      <c r="P67" s="22"/>
      <c r="Q67" s="22"/>
      <c r="R67" s="22"/>
    </row>
    <row r="68" spans="5:18" ht="15.75" x14ac:dyDescent="0.25">
      <c r="E68" s="22"/>
      <c r="F68" s="22"/>
      <c r="G68" s="51"/>
      <c r="H68" s="22"/>
      <c r="I68" s="22"/>
      <c r="J68" s="20"/>
      <c r="K68" s="20"/>
      <c r="L68" s="22"/>
      <c r="M68" s="22"/>
      <c r="N68" s="22"/>
      <c r="O68" s="22"/>
      <c r="P68" s="22"/>
      <c r="Q68" s="22"/>
      <c r="R68" s="22"/>
    </row>
    <row r="69" spans="5:18" ht="15.75" x14ac:dyDescent="0.25">
      <c r="E69" s="22"/>
      <c r="F69" s="22"/>
      <c r="G69" s="51"/>
      <c r="H69" s="22"/>
      <c r="I69" s="22"/>
      <c r="J69" s="20"/>
      <c r="K69" s="20"/>
      <c r="L69" s="22"/>
      <c r="M69" s="22"/>
      <c r="N69" s="22"/>
      <c r="O69" s="22"/>
      <c r="P69" s="22"/>
      <c r="Q69" s="22"/>
      <c r="R69" s="22"/>
    </row>
    <row r="70" spans="5:18" ht="15.75" x14ac:dyDescent="0.25">
      <c r="E70" s="22"/>
      <c r="F70" s="22"/>
      <c r="G70" s="51"/>
      <c r="H70" s="22"/>
      <c r="I70" s="22"/>
      <c r="J70" s="20"/>
      <c r="K70" s="20"/>
      <c r="L70" s="22"/>
      <c r="M70" s="22"/>
      <c r="N70" s="22"/>
      <c r="O70" s="22"/>
      <c r="P70" s="22"/>
      <c r="Q70" s="22"/>
      <c r="R70" s="22"/>
    </row>
    <row r="71" spans="5:18" ht="15.75" x14ac:dyDescent="0.25">
      <c r="E71" s="22"/>
      <c r="F71" s="22"/>
      <c r="G71" s="51"/>
      <c r="H71" s="22"/>
      <c r="I71" s="22"/>
      <c r="J71" s="20"/>
      <c r="K71" s="20"/>
      <c r="L71" s="22"/>
      <c r="M71" s="22"/>
      <c r="N71" s="22"/>
      <c r="O71" s="22"/>
      <c r="P71" s="22"/>
      <c r="Q71" s="22"/>
      <c r="R71" s="22"/>
    </row>
    <row r="72" spans="5:18" ht="15.75" x14ac:dyDescent="0.25">
      <c r="E72" s="22"/>
      <c r="F72" s="22"/>
      <c r="G72" s="51"/>
      <c r="H72" s="22"/>
      <c r="I72" s="22"/>
      <c r="J72" s="20"/>
      <c r="K72" s="20"/>
      <c r="L72" s="22"/>
      <c r="M72" s="22"/>
      <c r="N72" s="22"/>
      <c r="O72" s="22"/>
      <c r="P72" s="22"/>
      <c r="Q72" s="22"/>
      <c r="R72" s="22"/>
    </row>
    <row r="73" spans="5:18" ht="15.75" x14ac:dyDescent="0.25">
      <c r="E73" s="22"/>
      <c r="F73" s="22"/>
      <c r="G73" s="51"/>
      <c r="H73" s="22"/>
      <c r="I73" s="22"/>
      <c r="J73" s="20"/>
      <c r="K73" s="20"/>
      <c r="L73" s="22"/>
      <c r="M73" s="22"/>
      <c r="N73" s="22"/>
      <c r="O73" s="22"/>
      <c r="P73" s="22"/>
      <c r="Q73" s="22"/>
      <c r="R73" s="22"/>
    </row>
    <row r="74" spans="5:18" ht="15.75" x14ac:dyDescent="0.25">
      <c r="E74" s="22"/>
      <c r="F74" s="22"/>
      <c r="G74" s="51"/>
      <c r="H74" s="22"/>
      <c r="I74" s="22"/>
      <c r="J74" s="20"/>
      <c r="K74" s="20"/>
      <c r="L74" s="22"/>
      <c r="M74" s="22"/>
      <c r="N74" s="22"/>
      <c r="O74" s="22"/>
      <c r="P74" s="22"/>
      <c r="Q74" s="22"/>
      <c r="R74" s="22"/>
    </row>
    <row r="75" spans="5:18" ht="15.75" x14ac:dyDescent="0.25">
      <c r="E75" s="22"/>
      <c r="F75" s="22"/>
      <c r="G75" s="51"/>
      <c r="H75" s="22"/>
      <c r="I75" s="22"/>
      <c r="J75" s="20"/>
      <c r="K75" s="20"/>
      <c r="L75" s="22"/>
      <c r="M75" s="22"/>
      <c r="N75" s="22"/>
      <c r="O75" s="22"/>
      <c r="P75" s="22"/>
      <c r="Q75" s="22"/>
      <c r="R75" s="22"/>
    </row>
    <row r="76" spans="5:18" ht="15.75" x14ac:dyDescent="0.25">
      <c r="E76" s="22"/>
      <c r="F76" s="22"/>
      <c r="G76" s="51"/>
      <c r="H76" s="22"/>
      <c r="I76" s="22"/>
      <c r="J76" s="20"/>
      <c r="K76" s="20"/>
      <c r="L76" s="22"/>
      <c r="M76" s="22"/>
      <c r="N76" s="22"/>
      <c r="O76" s="22"/>
      <c r="P76" s="22"/>
      <c r="Q76" s="22"/>
      <c r="R76" s="22"/>
    </row>
    <row r="77" spans="5:18" ht="15.75" x14ac:dyDescent="0.25">
      <c r="E77" s="22"/>
      <c r="F77" s="22"/>
      <c r="G77" s="51"/>
      <c r="H77" s="22"/>
      <c r="I77" s="22"/>
      <c r="J77" s="20"/>
      <c r="K77" s="20"/>
      <c r="L77" s="22"/>
      <c r="M77" s="22"/>
      <c r="N77" s="22"/>
      <c r="O77" s="22"/>
      <c r="P77" s="22"/>
      <c r="Q77" s="22"/>
      <c r="R77" s="22"/>
    </row>
    <row r="78" spans="5:18" ht="15.75" x14ac:dyDescent="0.25">
      <c r="E78" s="22"/>
      <c r="F78" s="22"/>
      <c r="G78" s="51"/>
      <c r="H78" s="22"/>
      <c r="I78" s="22"/>
      <c r="J78" s="20"/>
      <c r="K78" s="20"/>
      <c r="L78" s="22"/>
      <c r="M78" s="22"/>
      <c r="N78" s="22"/>
      <c r="O78" s="22"/>
      <c r="P78" s="22"/>
      <c r="Q78" s="22"/>
      <c r="R78" s="22"/>
    </row>
    <row r="79" spans="5:18" ht="15.75" x14ac:dyDescent="0.25">
      <c r="E79" s="22"/>
      <c r="F79" s="22"/>
      <c r="G79" s="51"/>
      <c r="H79" s="22"/>
      <c r="I79" s="22"/>
      <c r="J79" s="20"/>
      <c r="K79" s="20"/>
      <c r="L79" s="22"/>
      <c r="M79" s="22"/>
      <c r="N79" s="22"/>
      <c r="O79" s="22"/>
      <c r="P79" s="22"/>
      <c r="Q79" s="22"/>
      <c r="R79" s="22"/>
    </row>
    <row r="80" spans="5:18" ht="15.75" x14ac:dyDescent="0.25">
      <c r="E80" s="22"/>
      <c r="F80" s="22"/>
      <c r="G80" s="51"/>
      <c r="H80" s="22"/>
      <c r="I80" s="22"/>
      <c r="J80" s="20"/>
      <c r="K80" s="20"/>
      <c r="L80" s="22"/>
      <c r="M80" s="22"/>
      <c r="N80" s="22"/>
      <c r="O80" s="22"/>
      <c r="P80" s="22"/>
      <c r="Q80" s="22"/>
      <c r="R80" s="22"/>
    </row>
    <row r="81" spans="5:18" ht="15.75" x14ac:dyDescent="0.25">
      <c r="E81" s="22"/>
      <c r="F81" s="22"/>
      <c r="G81" s="51"/>
      <c r="H81" s="22"/>
      <c r="I81" s="22"/>
      <c r="J81" s="20"/>
      <c r="K81" s="20"/>
      <c r="L81" s="22"/>
      <c r="M81" s="22"/>
      <c r="N81" s="22"/>
      <c r="O81" s="22"/>
      <c r="P81" s="22"/>
      <c r="Q81" s="22"/>
      <c r="R81" s="22"/>
    </row>
    <row r="82" spans="5:18" ht="15.75" x14ac:dyDescent="0.25">
      <c r="E82" s="22"/>
      <c r="F82" s="22"/>
      <c r="G82" s="51"/>
      <c r="H82" s="22"/>
      <c r="I82" s="22"/>
      <c r="J82" s="20"/>
      <c r="K82" s="20"/>
      <c r="L82" s="22"/>
      <c r="M82" s="22"/>
      <c r="N82" s="22"/>
      <c r="O82" s="22"/>
      <c r="P82" s="22"/>
      <c r="Q82" s="22"/>
      <c r="R82" s="22"/>
    </row>
    <row r="83" spans="5:18" ht="15.75" x14ac:dyDescent="0.25">
      <c r="E83" s="22"/>
      <c r="F83" s="22"/>
      <c r="G83" s="51"/>
      <c r="H83" s="22"/>
      <c r="I83" s="22"/>
      <c r="J83" s="20"/>
      <c r="K83" s="20"/>
      <c r="L83" s="22"/>
      <c r="M83" s="22"/>
      <c r="N83" s="22"/>
      <c r="O83" s="22"/>
      <c r="P83" s="22"/>
      <c r="Q83" s="22"/>
      <c r="R83" s="22"/>
    </row>
    <row r="84" spans="5:18" ht="15.75" x14ac:dyDescent="0.25">
      <c r="E84" s="22"/>
      <c r="F84" s="22"/>
      <c r="G84" s="51"/>
      <c r="H84" s="22"/>
      <c r="I84" s="22"/>
      <c r="J84" s="20"/>
      <c r="K84" s="20"/>
      <c r="L84" s="22"/>
      <c r="M84" s="22"/>
      <c r="N84" s="22"/>
      <c r="O84" s="22"/>
      <c r="P84" s="22"/>
      <c r="Q84" s="22"/>
      <c r="R84" s="22"/>
    </row>
    <row r="85" spans="5:18" ht="15.75" x14ac:dyDescent="0.25">
      <c r="E85" s="22"/>
      <c r="F85" s="22"/>
      <c r="G85" s="51"/>
      <c r="H85" s="22"/>
      <c r="I85" s="22"/>
      <c r="J85" s="20"/>
      <c r="K85" s="20"/>
      <c r="L85" s="22"/>
      <c r="M85" s="22"/>
      <c r="N85" s="22"/>
      <c r="O85" s="22"/>
      <c r="P85" s="22"/>
      <c r="Q85" s="22"/>
      <c r="R85" s="22"/>
    </row>
    <row r="86" spans="5:18" ht="15.75" x14ac:dyDescent="0.25">
      <c r="E86" s="22"/>
      <c r="F86" s="22"/>
      <c r="G86" s="51"/>
      <c r="H86" s="22"/>
      <c r="I86" s="22"/>
      <c r="J86" s="20"/>
      <c r="K86" s="20"/>
      <c r="L86" s="22"/>
      <c r="M86" s="22"/>
      <c r="N86" s="22"/>
      <c r="O86" s="22"/>
      <c r="P86" s="22"/>
      <c r="Q86" s="22"/>
      <c r="R86" s="22"/>
    </row>
    <row r="87" spans="5:18" ht="15.75" x14ac:dyDescent="0.25">
      <c r="E87" s="22"/>
      <c r="F87" s="22"/>
      <c r="G87" s="51"/>
      <c r="H87" s="22"/>
      <c r="I87" s="22"/>
      <c r="J87" s="20"/>
      <c r="K87" s="20"/>
      <c r="L87" s="22"/>
      <c r="M87" s="22"/>
      <c r="N87" s="22"/>
      <c r="O87" s="22"/>
      <c r="P87" s="22"/>
      <c r="Q87" s="22"/>
      <c r="R87" s="22"/>
    </row>
    <row r="88" spans="5:18" ht="15.75" x14ac:dyDescent="0.25">
      <c r="E88" s="22"/>
      <c r="F88" s="22"/>
      <c r="G88" s="51"/>
      <c r="H88" s="22"/>
      <c r="I88" s="22"/>
      <c r="J88" s="20"/>
      <c r="K88" s="20"/>
      <c r="L88" s="22"/>
      <c r="M88" s="22"/>
      <c r="N88" s="22"/>
      <c r="O88" s="22"/>
      <c r="P88" s="22"/>
      <c r="Q88" s="22"/>
      <c r="R88" s="22"/>
    </row>
    <row r="89" spans="5:18" ht="15.75" x14ac:dyDescent="0.25">
      <c r="E89" s="22"/>
      <c r="F89" s="22"/>
      <c r="G89" s="51"/>
      <c r="H89" s="22"/>
      <c r="I89" s="22"/>
      <c r="J89" s="20"/>
      <c r="K89" s="20"/>
      <c r="L89" s="22"/>
      <c r="M89" s="22"/>
      <c r="N89" s="22"/>
      <c r="O89" s="22"/>
      <c r="P89" s="22"/>
      <c r="Q89" s="22"/>
      <c r="R89" s="22"/>
    </row>
    <row r="90" spans="5:18" ht="15.75" x14ac:dyDescent="0.25">
      <c r="E90" s="22"/>
      <c r="F90" s="22"/>
      <c r="G90" s="51"/>
      <c r="H90" s="22"/>
      <c r="I90" s="22"/>
      <c r="J90" s="20"/>
      <c r="K90" s="20"/>
      <c r="L90" s="22"/>
      <c r="M90" s="22"/>
      <c r="N90" s="22"/>
      <c r="O90" s="22"/>
      <c r="P90" s="22"/>
      <c r="Q90" s="22"/>
      <c r="R90" s="22"/>
    </row>
    <row r="91" spans="5:18" ht="15.75" x14ac:dyDescent="0.25">
      <c r="E91" s="22"/>
      <c r="F91" s="22"/>
      <c r="G91" s="51"/>
      <c r="H91" s="22"/>
      <c r="I91" s="22"/>
      <c r="J91" s="20"/>
      <c r="K91" s="20"/>
      <c r="L91" s="22"/>
      <c r="M91" s="22"/>
      <c r="N91" s="22"/>
      <c r="O91" s="22"/>
      <c r="P91" s="22"/>
      <c r="Q91" s="22"/>
      <c r="R91" s="22"/>
    </row>
    <row r="92" spans="5:18" ht="15.75" x14ac:dyDescent="0.25">
      <c r="E92" s="22"/>
      <c r="F92" s="22"/>
      <c r="G92" s="51"/>
      <c r="H92" s="22"/>
      <c r="I92" s="22"/>
      <c r="J92" s="20"/>
      <c r="K92" s="20"/>
      <c r="L92" s="22"/>
      <c r="M92" s="22"/>
      <c r="N92" s="22"/>
      <c r="O92" s="22"/>
      <c r="P92" s="22"/>
      <c r="Q92" s="22"/>
      <c r="R92" s="22"/>
    </row>
    <row r="93" spans="5:18" ht="15.75" x14ac:dyDescent="0.25">
      <c r="E93" s="22"/>
      <c r="F93" s="22"/>
      <c r="G93" s="51"/>
      <c r="H93" s="22"/>
      <c r="I93" s="22"/>
      <c r="J93" s="20"/>
      <c r="K93" s="20"/>
      <c r="L93" s="22"/>
      <c r="M93" s="22"/>
      <c r="N93" s="22"/>
      <c r="O93" s="22"/>
      <c r="P93" s="22"/>
      <c r="Q93" s="22"/>
      <c r="R93" s="22"/>
    </row>
    <row r="94" spans="5:18" ht="15.75" x14ac:dyDescent="0.25">
      <c r="E94" s="22"/>
      <c r="F94" s="22"/>
      <c r="G94" s="51"/>
      <c r="H94" s="22"/>
      <c r="I94" s="22"/>
      <c r="J94" s="20"/>
      <c r="K94" s="20"/>
      <c r="L94" s="22"/>
      <c r="M94" s="22"/>
      <c r="N94" s="22"/>
      <c r="O94" s="22"/>
      <c r="P94" s="22"/>
      <c r="Q94" s="22"/>
      <c r="R94" s="22"/>
    </row>
    <row r="95" spans="5:18" ht="15.75" x14ac:dyDescent="0.25">
      <c r="E95" s="22"/>
      <c r="F95" s="22"/>
      <c r="G95" s="51"/>
      <c r="H95" s="22"/>
      <c r="I95" s="22"/>
      <c r="J95" s="20"/>
      <c r="K95" s="20"/>
      <c r="L95" s="22"/>
      <c r="M95" s="22"/>
      <c r="N95" s="22"/>
      <c r="O95" s="22"/>
      <c r="P95" s="22"/>
      <c r="Q95" s="22"/>
      <c r="R95" s="22"/>
    </row>
    <row r="96" spans="5:18" ht="15.75" x14ac:dyDescent="0.25">
      <c r="E96" s="22"/>
      <c r="F96" s="22"/>
      <c r="G96" s="51"/>
      <c r="H96" s="22"/>
      <c r="I96" s="22"/>
      <c r="J96" s="20"/>
      <c r="K96" s="20"/>
      <c r="L96" s="22"/>
      <c r="M96" s="22"/>
      <c r="N96" s="22"/>
      <c r="O96" s="22"/>
      <c r="P96" s="22"/>
      <c r="Q96" s="22"/>
      <c r="R96" s="22"/>
    </row>
    <row r="97" spans="5:18" ht="15.75" x14ac:dyDescent="0.25">
      <c r="E97" s="22"/>
      <c r="F97" s="22"/>
      <c r="G97" s="51"/>
      <c r="H97" s="22"/>
      <c r="I97" s="22"/>
      <c r="J97" s="20"/>
      <c r="K97" s="20"/>
      <c r="L97" s="22"/>
      <c r="M97" s="22"/>
      <c r="N97" s="22"/>
      <c r="O97" s="22"/>
      <c r="P97" s="22"/>
      <c r="Q97" s="22"/>
      <c r="R97" s="22"/>
    </row>
    <row r="98" spans="5:18" ht="15.75" x14ac:dyDescent="0.25">
      <c r="E98" s="22"/>
      <c r="F98" s="22"/>
      <c r="G98" s="51"/>
      <c r="H98" s="22"/>
      <c r="I98" s="22"/>
      <c r="J98" s="20"/>
      <c r="K98" s="20"/>
      <c r="L98" s="22"/>
      <c r="M98" s="22"/>
      <c r="N98" s="22"/>
      <c r="O98" s="22"/>
      <c r="P98" s="22"/>
      <c r="Q98" s="22"/>
      <c r="R98" s="22"/>
    </row>
    <row r="99" spans="5:18" ht="15.75" x14ac:dyDescent="0.25">
      <c r="E99" s="22"/>
      <c r="F99" s="22"/>
      <c r="G99" s="51"/>
      <c r="H99" s="22"/>
      <c r="I99" s="22"/>
      <c r="J99" s="20"/>
      <c r="K99" s="20"/>
      <c r="L99" s="22"/>
      <c r="M99" s="22"/>
      <c r="N99" s="22"/>
      <c r="O99" s="22"/>
      <c r="P99" s="22"/>
      <c r="Q99" s="22"/>
      <c r="R99" s="22"/>
    </row>
    <row r="100" spans="5:18" ht="15.75" x14ac:dyDescent="0.25">
      <c r="E100" s="22"/>
      <c r="F100" s="22"/>
      <c r="G100" s="51"/>
      <c r="H100" s="22"/>
      <c r="I100" s="22"/>
      <c r="J100" s="20"/>
      <c r="K100" s="20"/>
      <c r="L100" s="22"/>
      <c r="M100" s="22"/>
      <c r="N100" s="22"/>
      <c r="O100" s="22"/>
      <c r="P100" s="22"/>
      <c r="Q100" s="22"/>
      <c r="R100" s="22"/>
    </row>
    <row r="101" spans="5:18" ht="15.75" x14ac:dyDescent="0.25">
      <c r="E101" s="22"/>
      <c r="F101" s="22"/>
      <c r="G101" s="51"/>
      <c r="H101" s="22"/>
      <c r="I101" s="22"/>
      <c r="J101" s="20"/>
      <c r="K101" s="20"/>
      <c r="L101" s="22"/>
      <c r="M101" s="22"/>
      <c r="N101" s="22"/>
      <c r="O101" s="22"/>
      <c r="P101" s="22"/>
      <c r="Q101" s="22"/>
      <c r="R101" s="22"/>
    </row>
    <row r="102" spans="5:18" ht="15.75" x14ac:dyDescent="0.25">
      <c r="E102" s="22"/>
      <c r="F102" s="22"/>
      <c r="G102" s="51"/>
      <c r="H102" s="22"/>
      <c r="I102" s="22"/>
      <c r="J102" s="20"/>
      <c r="K102" s="20"/>
      <c r="L102" s="22"/>
      <c r="M102" s="22"/>
      <c r="N102" s="22"/>
      <c r="O102" s="22"/>
      <c r="P102" s="22"/>
      <c r="Q102" s="22"/>
      <c r="R102" s="22"/>
    </row>
    <row r="103" spans="5:18" ht="15.75" x14ac:dyDescent="0.25">
      <c r="E103" s="22"/>
      <c r="F103" s="22"/>
      <c r="G103" s="51"/>
      <c r="H103" s="22"/>
      <c r="I103" s="22"/>
      <c r="J103" s="20"/>
      <c r="K103" s="20"/>
      <c r="L103" s="22"/>
      <c r="M103" s="22"/>
      <c r="N103" s="22"/>
      <c r="O103" s="22"/>
      <c r="P103" s="22"/>
      <c r="Q103" s="22"/>
      <c r="R103" s="22"/>
    </row>
    <row r="104" spans="5:18" ht="15.75" x14ac:dyDescent="0.25">
      <c r="E104" s="22"/>
      <c r="F104" s="22"/>
      <c r="G104" s="51"/>
      <c r="H104" s="22"/>
      <c r="I104" s="22"/>
      <c r="J104" s="20"/>
      <c r="K104" s="20"/>
      <c r="L104" s="22"/>
      <c r="M104" s="22"/>
      <c r="N104" s="22"/>
      <c r="O104" s="22"/>
      <c r="P104" s="22"/>
      <c r="Q104" s="22"/>
      <c r="R104" s="22"/>
    </row>
    <row r="105" spans="5:18" ht="15.75" x14ac:dyDescent="0.25">
      <c r="E105" s="22"/>
      <c r="F105" s="22"/>
      <c r="G105" s="51"/>
      <c r="H105" s="22"/>
      <c r="I105" s="22"/>
      <c r="J105" s="20"/>
      <c r="K105" s="20"/>
      <c r="L105" s="22"/>
      <c r="M105" s="22"/>
      <c r="N105" s="22"/>
      <c r="O105" s="22"/>
      <c r="P105" s="22"/>
      <c r="Q105" s="22"/>
      <c r="R105" s="22"/>
    </row>
    <row r="106" spans="5:18" ht="15.75" x14ac:dyDescent="0.25">
      <c r="E106" s="22"/>
      <c r="F106" s="22"/>
      <c r="G106" s="51"/>
      <c r="H106" s="22"/>
      <c r="I106" s="22"/>
      <c r="J106" s="20"/>
      <c r="K106" s="20"/>
      <c r="L106" s="22"/>
      <c r="M106" s="22"/>
      <c r="N106" s="22"/>
      <c r="O106" s="22"/>
      <c r="P106" s="22"/>
      <c r="Q106" s="22"/>
      <c r="R106" s="22"/>
    </row>
    <row r="107" spans="5:18" ht="15.75" x14ac:dyDescent="0.25">
      <c r="E107" s="22"/>
      <c r="F107" s="22"/>
      <c r="G107" s="51"/>
      <c r="H107" s="22"/>
      <c r="I107" s="22"/>
      <c r="J107" s="20"/>
      <c r="K107" s="20"/>
      <c r="L107" s="22"/>
      <c r="M107" s="22"/>
      <c r="N107" s="22"/>
      <c r="O107" s="22"/>
      <c r="P107" s="22"/>
      <c r="Q107" s="22"/>
      <c r="R107" s="22"/>
    </row>
    <row r="108" spans="5:18" ht="15.75" x14ac:dyDescent="0.25">
      <c r="E108" s="22"/>
      <c r="F108" s="22"/>
      <c r="G108" s="51"/>
      <c r="H108" s="22"/>
      <c r="I108" s="22"/>
      <c r="J108" s="20"/>
      <c r="K108" s="20"/>
      <c r="L108" s="22"/>
      <c r="M108" s="22"/>
      <c r="N108" s="22"/>
      <c r="O108" s="22"/>
      <c r="P108" s="22"/>
      <c r="Q108" s="22"/>
      <c r="R108" s="22"/>
    </row>
    <row r="109" spans="5:18" ht="15.75" x14ac:dyDescent="0.25">
      <c r="E109" s="22"/>
      <c r="F109" s="22"/>
      <c r="G109" s="51"/>
      <c r="H109" s="22"/>
      <c r="I109" s="22"/>
      <c r="J109" s="20"/>
      <c r="K109" s="20"/>
      <c r="L109" s="22"/>
      <c r="M109" s="22"/>
      <c r="N109" s="22"/>
      <c r="O109" s="22"/>
      <c r="P109" s="22"/>
      <c r="Q109" s="22"/>
      <c r="R109" s="22"/>
    </row>
    <row r="110" spans="5:18" ht="15.75" x14ac:dyDescent="0.25">
      <c r="E110" s="22"/>
      <c r="F110" s="22"/>
      <c r="G110" s="51"/>
      <c r="H110" s="22"/>
      <c r="I110" s="22"/>
      <c r="J110" s="20"/>
      <c r="K110" s="20"/>
      <c r="L110" s="22"/>
      <c r="M110" s="22"/>
      <c r="N110" s="22"/>
      <c r="O110" s="22"/>
      <c r="P110" s="22"/>
      <c r="Q110" s="22"/>
      <c r="R110" s="22"/>
    </row>
    <row r="111" spans="5:18" ht="15.75" x14ac:dyDescent="0.25">
      <c r="E111" s="22"/>
      <c r="F111" s="22"/>
      <c r="G111" s="51"/>
      <c r="H111" s="22"/>
      <c r="I111" s="22"/>
      <c r="J111" s="20"/>
      <c r="K111" s="20"/>
      <c r="L111" s="22"/>
      <c r="M111" s="22"/>
      <c r="N111" s="22"/>
      <c r="O111" s="22"/>
      <c r="P111" s="22"/>
      <c r="Q111" s="22"/>
      <c r="R111" s="22"/>
    </row>
    <row r="112" spans="5:18" ht="15.75" x14ac:dyDescent="0.25">
      <c r="E112" s="22"/>
      <c r="F112" s="22"/>
      <c r="G112" s="51"/>
      <c r="H112" s="22"/>
      <c r="I112" s="22"/>
      <c r="J112" s="20"/>
      <c r="K112" s="20"/>
      <c r="L112" s="22"/>
      <c r="M112" s="22"/>
      <c r="N112" s="22"/>
      <c r="O112" s="22"/>
      <c r="P112" s="22"/>
      <c r="Q112" s="22"/>
      <c r="R112" s="22"/>
    </row>
    <row r="113" spans="5:18" ht="15.75" x14ac:dyDescent="0.25">
      <c r="E113" s="22"/>
      <c r="F113" s="22"/>
      <c r="G113" s="51"/>
      <c r="H113" s="22"/>
      <c r="I113" s="22"/>
      <c r="J113" s="20"/>
      <c r="K113" s="20"/>
      <c r="L113" s="22"/>
      <c r="M113" s="22"/>
      <c r="N113" s="22"/>
      <c r="O113" s="22"/>
      <c r="P113" s="22"/>
      <c r="Q113" s="22"/>
      <c r="R113" s="22"/>
    </row>
    <row r="114" spans="5:18" ht="15.75" x14ac:dyDescent="0.25">
      <c r="E114" s="22"/>
      <c r="F114" s="22"/>
      <c r="G114" s="51"/>
      <c r="H114" s="22"/>
      <c r="I114" s="22"/>
      <c r="J114" s="20"/>
      <c r="K114" s="20"/>
      <c r="L114" s="22"/>
      <c r="M114" s="22"/>
      <c r="N114" s="22"/>
      <c r="O114" s="22"/>
      <c r="P114" s="22"/>
      <c r="Q114" s="22"/>
      <c r="R114" s="22"/>
    </row>
    <row r="115" spans="5:18" ht="15.75" x14ac:dyDescent="0.25">
      <c r="E115" s="22"/>
      <c r="F115" s="22"/>
      <c r="G115" s="51"/>
      <c r="H115" s="22"/>
      <c r="I115" s="22"/>
      <c r="J115" s="20"/>
      <c r="K115" s="20"/>
      <c r="L115" s="22"/>
      <c r="M115" s="22"/>
      <c r="N115" s="22"/>
      <c r="O115" s="22"/>
      <c r="P115" s="22"/>
      <c r="Q115" s="22"/>
      <c r="R115" s="22"/>
    </row>
    <row r="116" spans="5:18" ht="15.75" x14ac:dyDescent="0.25">
      <c r="E116" s="22"/>
      <c r="F116" s="22"/>
      <c r="G116" s="51"/>
      <c r="H116" s="22"/>
      <c r="I116" s="22"/>
      <c r="J116" s="20"/>
      <c r="K116" s="20"/>
      <c r="L116" s="22"/>
      <c r="M116" s="22"/>
      <c r="N116" s="22"/>
      <c r="O116" s="22"/>
      <c r="P116" s="22"/>
      <c r="Q116" s="22"/>
      <c r="R116" s="22"/>
    </row>
    <row r="117" spans="5:18" ht="15.75" x14ac:dyDescent="0.25">
      <c r="E117" s="22"/>
      <c r="F117" s="22"/>
      <c r="G117" s="51"/>
      <c r="H117" s="22"/>
      <c r="I117" s="22"/>
      <c r="J117" s="20"/>
      <c r="K117" s="20"/>
      <c r="L117" s="22"/>
      <c r="M117" s="22"/>
      <c r="N117" s="22"/>
      <c r="O117" s="22"/>
      <c r="P117" s="22"/>
      <c r="Q117" s="22"/>
      <c r="R117" s="22"/>
    </row>
    <row r="118" spans="5:18" ht="15.75" x14ac:dyDescent="0.25">
      <c r="E118" s="22"/>
      <c r="F118" s="22"/>
      <c r="G118" s="51"/>
      <c r="H118" s="22"/>
      <c r="I118" s="22"/>
      <c r="J118" s="20"/>
      <c r="K118" s="20"/>
      <c r="L118" s="22"/>
      <c r="M118" s="22"/>
      <c r="N118" s="22"/>
      <c r="O118" s="22"/>
      <c r="P118" s="22"/>
      <c r="Q118" s="22"/>
      <c r="R118" s="22"/>
    </row>
    <row r="119" spans="5:18" ht="15.75" x14ac:dyDescent="0.25">
      <c r="E119" s="22"/>
      <c r="F119" s="22"/>
      <c r="G119" s="51"/>
      <c r="H119" s="22"/>
      <c r="I119" s="22"/>
      <c r="J119" s="20"/>
      <c r="K119" s="20"/>
      <c r="L119" s="22"/>
      <c r="M119" s="22"/>
      <c r="N119" s="22"/>
      <c r="O119" s="22"/>
      <c r="P119" s="22"/>
      <c r="Q119" s="22"/>
      <c r="R119" s="22"/>
    </row>
    <row r="120" spans="5:18" ht="15.75" x14ac:dyDescent="0.25">
      <c r="E120" s="22"/>
      <c r="F120" s="22"/>
      <c r="G120" s="51"/>
      <c r="H120" s="22"/>
      <c r="I120" s="22"/>
      <c r="J120" s="20"/>
      <c r="K120" s="20"/>
      <c r="L120" s="22"/>
      <c r="M120" s="22"/>
      <c r="N120" s="22"/>
      <c r="O120" s="22"/>
      <c r="P120" s="22"/>
      <c r="Q120" s="22"/>
      <c r="R120" s="22"/>
    </row>
    <row r="121" spans="5:18" ht="15.75" x14ac:dyDescent="0.25">
      <c r="E121" s="22"/>
      <c r="F121" s="22"/>
      <c r="G121" s="51"/>
      <c r="H121" s="22"/>
      <c r="I121" s="22"/>
      <c r="J121" s="20"/>
      <c r="K121" s="20"/>
      <c r="L121" s="22"/>
      <c r="M121" s="22"/>
      <c r="N121" s="22"/>
      <c r="O121" s="22"/>
      <c r="P121" s="22"/>
      <c r="Q121" s="22"/>
      <c r="R121" s="22"/>
    </row>
    <row r="122" spans="5:18" ht="15.75" x14ac:dyDescent="0.25">
      <c r="E122" s="22"/>
      <c r="F122" s="22"/>
      <c r="G122" s="51"/>
      <c r="H122" s="22"/>
      <c r="I122" s="22"/>
      <c r="J122" s="20"/>
      <c r="K122" s="20"/>
      <c r="L122" s="22"/>
      <c r="M122" s="22"/>
      <c r="N122" s="22"/>
      <c r="O122" s="22"/>
      <c r="P122" s="22"/>
      <c r="Q122" s="22"/>
      <c r="R122" s="22"/>
    </row>
    <row r="123" spans="5:18" ht="15.75" x14ac:dyDescent="0.25">
      <c r="E123" s="22"/>
      <c r="F123" s="22"/>
      <c r="G123" s="51"/>
      <c r="H123" s="22"/>
      <c r="I123" s="22"/>
      <c r="J123" s="20"/>
      <c r="K123" s="20"/>
      <c r="L123" s="22"/>
      <c r="M123" s="22"/>
      <c r="N123" s="22"/>
      <c r="O123" s="22"/>
      <c r="P123" s="22"/>
      <c r="Q123" s="22"/>
      <c r="R123" s="22"/>
    </row>
    <row r="124" spans="5:18" ht="15.75" x14ac:dyDescent="0.25">
      <c r="E124" s="22"/>
      <c r="F124" s="22"/>
      <c r="G124" s="51"/>
      <c r="H124" s="22"/>
      <c r="I124" s="22"/>
      <c r="J124" s="20"/>
      <c r="K124" s="20"/>
      <c r="L124" s="22"/>
      <c r="M124" s="22"/>
      <c r="N124" s="22"/>
      <c r="O124" s="22"/>
      <c r="P124" s="22"/>
      <c r="Q124" s="22"/>
      <c r="R124" s="22"/>
    </row>
    <row r="125" spans="5:18" ht="15.75" x14ac:dyDescent="0.25">
      <c r="E125" s="22"/>
      <c r="F125" s="22"/>
      <c r="G125" s="51"/>
      <c r="H125" s="22"/>
      <c r="I125" s="22"/>
      <c r="J125" s="20"/>
      <c r="K125" s="20"/>
      <c r="L125" s="22"/>
      <c r="M125" s="22"/>
      <c r="N125" s="22"/>
      <c r="O125" s="22"/>
      <c r="P125" s="22"/>
      <c r="Q125" s="22"/>
      <c r="R125" s="22"/>
    </row>
    <row r="126" spans="5:18" ht="15.75" x14ac:dyDescent="0.25">
      <c r="E126" s="22"/>
      <c r="F126" s="22"/>
      <c r="G126" s="51"/>
      <c r="H126" s="22"/>
      <c r="I126" s="22"/>
      <c r="J126" s="20"/>
      <c r="K126" s="20"/>
      <c r="L126" s="22"/>
      <c r="M126" s="22"/>
      <c r="N126" s="22"/>
      <c r="O126" s="22"/>
      <c r="P126" s="22"/>
      <c r="Q126" s="22"/>
      <c r="R126" s="22"/>
    </row>
    <row r="127" spans="5:18" ht="15.75" x14ac:dyDescent="0.25">
      <c r="E127" s="22"/>
      <c r="F127" s="22"/>
      <c r="G127" s="51"/>
      <c r="H127" s="22"/>
      <c r="I127" s="22"/>
      <c r="J127" s="20"/>
      <c r="K127" s="20"/>
      <c r="L127" s="22"/>
      <c r="M127" s="22"/>
      <c r="N127" s="22"/>
      <c r="O127" s="22"/>
      <c r="P127" s="22"/>
      <c r="Q127" s="22"/>
      <c r="R127" s="22"/>
    </row>
    <row r="128" spans="5:18" ht="15.75" x14ac:dyDescent="0.25">
      <c r="E128" s="22"/>
      <c r="F128" s="22"/>
      <c r="G128" s="51"/>
      <c r="H128" s="22"/>
      <c r="I128" s="22"/>
      <c r="J128" s="20"/>
      <c r="K128" s="20"/>
      <c r="L128" s="22"/>
      <c r="M128" s="22"/>
      <c r="N128" s="22"/>
      <c r="O128" s="22"/>
      <c r="P128" s="22"/>
      <c r="Q128" s="22"/>
      <c r="R128" s="22"/>
    </row>
    <row r="129" spans="5:18" ht="15.75" x14ac:dyDescent="0.25">
      <c r="E129" s="22"/>
      <c r="F129" s="22"/>
      <c r="G129" s="51"/>
      <c r="H129" s="22"/>
      <c r="I129" s="22"/>
      <c r="J129" s="20"/>
      <c r="K129" s="20"/>
      <c r="L129" s="22"/>
      <c r="M129" s="22"/>
      <c r="N129" s="22"/>
      <c r="O129" s="22"/>
      <c r="P129" s="22"/>
      <c r="Q129" s="22"/>
      <c r="R129" s="22"/>
    </row>
    <row r="130" spans="5:18" ht="15.75" x14ac:dyDescent="0.25">
      <c r="E130" s="22"/>
      <c r="F130" s="22"/>
      <c r="G130" s="51"/>
      <c r="H130" s="22"/>
      <c r="I130" s="22"/>
      <c r="J130" s="20"/>
      <c r="K130" s="20"/>
      <c r="L130" s="22"/>
      <c r="M130" s="22"/>
      <c r="N130" s="22"/>
      <c r="O130" s="22"/>
      <c r="P130" s="22"/>
      <c r="Q130" s="22"/>
      <c r="R130" s="22"/>
    </row>
    <row r="131" spans="5:18" ht="15.75" x14ac:dyDescent="0.25">
      <c r="E131" s="22"/>
      <c r="F131" s="22"/>
      <c r="G131" s="51"/>
      <c r="H131" s="22"/>
      <c r="I131" s="22"/>
      <c r="J131" s="20"/>
      <c r="K131" s="20"/>
      <c r="L131" s="22"/>
      <c r="M131" s="22"/>
      <c r="N131" s="22"/>
      <c r="O131" s="22"/>
      <c r="P131" s="22"/>
      <c r="Q131" s="22"/>
      <c r="R131" s="22"/>
    </row>
    <row r="132" spans="5:18" ht="15.75" x14ac:dyDescent="0.25">
      <c r="E132" s="22"/>
      <c r="F132" s="22"/>
      <c r="G132" s="51"/>
      <c r="H132" s="22"/>
      <c r="I132" s="22"/>
      <c r="J132" s="20"/>
      <c r="K132" s="20"/>
      <c r="L132" s="22"/>
      <c r="M132" s="22"/>
      <c r="N132" s="22"/>
      <c r="O132" s="22"/>
      <c r="P132" s="22"/>
      <c r="Q132" s="22"/>
      <c r="R132" s="22"/>
    </row>
    <row r="133" spans="5:18" ht="15.75" x14ac:dyDescent="0.25">
      <c r="E133" s="22"/>
      <c r="F133" s="22"/>
      <c r="G133" s="51"/>
      <c r="H133" s="22"/>
      <c r="I133" s="22"/>
      <c r="J133" s="20"/>
      <c r="K133" s="20"/>
      <c r="L133" s="22"/>
      <c r="M133" s="22"/>
      <c r="N133" s="22"/>
      <c r="O133" s="22"/>
      <c r="P133" s="22"/>
      <c r="Q133" s="22"/>
      <c r="R133" s="22"/>
    </row>
    <row r="134" spans="5:18" ht="15.75" x14ac:dyDescent="0.25">
      <c r="E134" s="22"/>
      <c r="F134" s="22"/>
      <c r="G134" s="51"/>
      <c r="H134" s="22"/>
      <c r="I134" s="22"/>
      <c r="J134" s="20"/>
      <c r="K134" s="20"/>
      <c r="L134" s="22"/>
      <c r="M134" s="22"/>
      <c r="N134" s="22"/>
      <c r="O134" s="22"/>
      <c r="P134" s="22"/>
      <c r="Q134" s="22"/>
      <c r="R134" s="22"/>
    </row>
    <row r="135" spans="5:18" ht="15.75" x14ac:dyDescent="0.25">
      <c r="E135" s="22"/>
      <c r="F135" s="22"/>
      <c r="G135" s="51"/>
      <c r="H135" s="22"/>
      <c r="I135" s="22"/>
      <c r="J135" s="20"/>
      <c r="K135" s="20"/>
      <c r="L135" s="22"/>
      <c r="M135" s="22"/>
      <c r="N135" s="22"/>
      <c r="O135" s="22"/>
      <c r="P135" s="22"/>
      <c r="Q135" s="22"/>
      <c r="R135" s="22"/>
    </row>
    <row r="136" spans="5:18" ht="15.75" x14ac:dyDescent="0.25">
      <c r="E136" s="22"/>
      <c r="F136" s="22"/>
      <c r="G136" s="51"/>
      <c r="H136" s="22"/>
      <c r="I136" s="22"/>
      <c r="J136" s="20"/>
      <c r="K136" s="20"/>
      <c r="L136" s="22"/>
      <c r="M136" s="22"/>
      <c r="N136" s="22"/>
      <c r="O136" s="22"/>
      <c r="P136" s="22"/>
      <c r="Q136" s="22"/>
      <c r="R136" s="22"/>
    </row>
    <row r="137" spans="5:18" ht="15.75" x14ac:dyDescent="0.25">
      <c r="E137" s="22"/>
      <c r="F137" s="22"/>
      <c r="G137" s="51"/>
      <c r="H137" s="22"/>
      <c r="I137" s="22"/>
      <c r="J137" s="20"/>
      <c r="K137" s="20"/>
      <c r="L137" s="22"/>
      <c r="M137" s="22"/>
      <c r="N137" s="22"/>
      <c r="O137" s="22"/>
      <c r="P137" s="22"/>
      <c r="Q137" s="22"/>
      <c r="R137" s="22"/>
    </row>
    <row r="138" spans="5:18" ht="15.75" x14ac:dyDescent="0.25">
      <c r="E138" s="22"/>
      <c r="F138" s="22"/>
      <c r="G138" s="51"/>
      <c r="H138" s="22"/>
      <c r="I138" s="22"/>
      <c r="J138" s="20"/>
      <c r="K138" s="20"/>
      <c r="L138" s="22"/>
      <c r="M138" s="22"/>
      <c r="N138" s="22"/>
      <c r="O138" s="22"/>
      <c r="P138" s="22"/>
      <c r="Q138" s="22"/>
      <c r="R138" s="22"/>
    </row>
    <row r="139" spans="5:18" ht="15.75" x14ac:dyDescent="0.25">
      <c r="E139" s="22"/>
      <c r="F139" s="22"/>
      <c r="G139" s="51"/>
      <c r="H139" s="22"/>
      <c r="I139" s="22"/>
      <c r="J139" s="20"/>
      <c r="K139" s="20"/>
      <c r="L139" s="22"/>
      <c r="M139" s="22"/>
      <c r="N139" s="22"/>
      <c r="O139" s="22"/>
      <c r="P139" s="22"/>
      <c r="Q139" s="22"/>
      <c r="R139" s="22"/>
    </row>
    <row r="140" spans="5:18" ht="15.75" x14ac:dyDescent="0.25">
      <c r="E140" s="22"/>
      <c r="F140" s="22"/>
      <c r="G140" s="51"/>
      <c r="H140" s="22"/>
      <c r="I140" s="22"/>
      <c r="J140" s="20"/>
      <c r="K140" s="20"/>
      <c r="L140" s="22"/>
      <c r="M140" s="22"/>
      <c r="N140" s="22"/>
      <c r="O140" s="22"/>
      <c r="P140" s="22"/>
      <c r="Q140" s="22"/>
      <c r="R140" s="22"/>
    </row>
    <row r="141" spans="5:18" ht="15.75" x14ac:dyDescent="0.25">
      <c r="E141" s="22"/>
      <c r="F141" s="22"/>
      <c r="G141" s="51"/>
      <c r="H141" s="22"/>
      <c r="I141" s="22"/>
      <c r="J141" s="20"/>
      <c r="K141" s="20"/>
      <c r="L141" s="22"/>
      <c r="M141" s="22"/>
      <c r="N141" s="22"/>
      <c r="O141" s="22"/>
      <c r="P141" s="22"/>
      <c r="Q141" s="22"/>
      <c r="R141" s="22"/>
    </row>
    <row r="142" spans="5:18" ht="15.75" x14ac:dyDescent="0.25">
      <c r="E142" s="22"/>
      <c r="F142" s="22"/>
      <c r="G142" s="51"/>
      <c r="H142" s="22"/>
      <c r="I142" s="22"/>
      <c r="J142" s="20"/>
      <c r="K142" s="20"/>
      <c r="L142" s="22"/>
      <c r="M142" s="22"/>
      <c r="N142" s="22"/>
      <c r="O142" s="22"/>
      <c r="P142" s="22"/>
      <c r="Q142" s="22"/>
      <c r="R142" s="22"/>
    </row>
    <row r="143" spans="5:18" ht="15.75" x14ac:dyDescent="0.25">
      <c r="E143" s="22"/>
      <c r="F143" s="22"/>
      <c r="G143" s="51"/>
      <c r="H143" s="22"/>
      <c r="I143" s="22"/>
      <c r="J143" s="20"/>
      <c r="K143" s="20"/>
      <c r="L143" s="22"/>
      <c r="M143" s="22"/>
      <c r="N143" s="22"/>
      <c r="O143" s="22"/>
      <c r="P143" s="22"/>
      <c r="Q143" s="22"/>
      <c r="R143" s="22"/>
    </row>
    <row r="144" spans="5:18" ht="15.75" x14ac:dyDescent="0.25">
      <c r="E144" s="22"/>
      <c r="F144" s="22"/>
      <c r="G144" s="51"/>
      <c r="H144" s="22"/>
      <c r="I144" s="22"/>
      <c r="J144" s="20"/>
      <c r="K144" s="20"/>
      <c r="L144" s="22"/>
      <c r="M144" s="22"/>
      <c r="N144" s="22"/>
      <c r="O144" s="22"/>
      <c r="P144" s="22"/>
      <c r="Q144" s="22"/>
      <c r="R144" s="22"/>
    </row>
    <row r="145" spans="5:18" ht="15.75" x14ac:dyDescent="0.25">
      <c r="E145" s="22"/>
      <c r="F145" s="22"/>
      <c r="G145" s="51"/>
      <c r="H145" s="22"/>
      <c r="I145" s="22"/>
      <c r="J145" s="20"/>
      <c r="K145" s="20"/>
      <c r="L145" s="22"/>
      <c r="M145" s="22"/>
      <c r="N145" s="22"/>
      <c r="O145" s="22"/>
      <c r="P145" s="22"/>
      <c r="Q145" s="22"/>
      <c r="R145" s="22"/>
    </row>
    <row r="146" spans="5:18" ht="15.75" x14ac:dyDescent="0.25">
      <c r="E146" s="22"/>
      <c r="F146" s="22"/>
      <c r="G146" s="51"/>
      <c r="H146" s="22"/>
      <c r="I146" s="22"/>
      <c r="J146" s="20"/>
      <c r="K146" s="20"/>
      <c r="L146" s="22"/>
      <c r="M146" s="22"/>
      <c r="N146" s="22"/>
      <c r="O146" s="22"/>
      <c r="P146" s="22"/>
      <c r="Q146" s="22"/>
      <c r="R146" s="22"/>
    </row>
    <row r="147" spans="5:18" ht="15.75" x14ac:dyDescent="0.25">
      <c r="E147" s="22"/>
      <c r="F147" s="22"/>
      <c r="G147" s="51"/>
      <c r="H147" s="22"/>
      <c r="I147" s="22"/>
      <c r="J147" s="20"/>
      <c r="K147" s="20"/>
      <c r="L147" s="22"/>
      <c r="M147" s="22"/>
      <c r="N147" s="22"/>
      <c r="O147" s="22"/>
      <c r="P147" s="22"/>
      <c r="Q147" s="22"/>
      <c r="R147" s="22"/>
    </row>
    <row r="148" spans="5:18" ht="15.75" x14ac:dyDescent="0.25">
      <c r="E148" s="22"/>
      <c r="F148" s="22"/>
      <c r="G148" s="51"/>
      <c r="H148" s="22"/>
      <c r="I148" s="22"/>
      <c r="J148" s="20"/>
      <c r="K148" s="20"/>
      <c r="L148" s="22"/>
      <c r="M148" s="22"/>
      <c r="N148" s="22"/>
      <c r="O148" s="22"/>
      <c r="P148" s="22"/>
      <c r="Q148" s="22"/>
      <c r="R148" s="22"/>
    </row>
    <row r="149" spans="5:18" ht="15.75" x14ac:dyDescent="0.25">
      <c r="E149" s="22"/>
      <c r="F149" s="22"/>
      <c r="G149" s="51"/>
      <c r="H149" s="22"/>
      <c r="I149" s="22"/>
      <c r="J149" s="20"/>
      <c r="K149" s="20"/>
      <c r="L149" s="22"/>
      <c r="M149" s="22"/>
      <c r="N149" s="22"/>
      <c r="O149" s="22"/>
      <c r="P149" s="22"/>
      <c r="Q149" s="22"/>
      <c r="R149" s="22"/>
    </row>
    <row r="150" spans="5:18" ht="15.75" x14ac:dyDescent="0.25">
      <c r="E150" s="22"/>
      <c r="F150" s="22"/>
      <c r="G150" s="51"/>
      <c r="H150" s="22"/>
      <c r="I150" s="22"/>
      <c r="J150" s="20"/>
      <c r="K150" s="20"/>
      <c r="L150" s="22"/>
      <c r="M150" s="22"/>
      <c r="N150" s="22"/>
      <c r="O150" s="22"/>
      <c r="P150" s="22"/>
      <c r="Q150" s="22"/>
      <c r="R150" s="22"/>
    </row>
    <row r="151" spans="5:18" ht="15.75" x14ac:dyDescent="0.25">
      <c r="E151" s="22"/>
      <c r="F151" s="22"/>
      <c r="G151" s="51"/>
      <c r="H151" s="22"/>
      <c r="I151" s="22"/>
      <c r="J151" s="20"/>
      <c r="K151" s="20"/>
      <c r="L151" s="22"/>
      <c r="M151" s="22"/>
      <c r="N151" s="22"/>
      <c r="O151" s="22"/>
      <c r="P151" s="22"/>
      <c r="Q151" s="22"/>
      <c r="R151" s="22"/>
    </row>
    <row r="152" spans="5:18" ht="15.75" x14ac:dyDescent="0.25">
      <c r="E152" s="22"/>
      <c r="F152" s="22"/>
      <c r="G152" s="51"/>
      <c r="H152" s="22"/>
      <c r="I152" s="22"/>
      <c r="J152" s="20"/>
      <c r="K152" s="20"/>
      <c r="L152" s="22"/>
      <c r="M152" s="22"/>
      <c r="N152" s="22"/>
      <c r="O152" s="22"/>
      <c r="P152" s="22"/>
      <c r="Q152" s="22"/>
      <c r="R152" s="22"/>
    </row>
    <row r="153" spans="5:18" ht="15.75" x14ac:dyDescent="0.25">
      <c r="E153" s="22"/>
      <c r="F153" s="22"/>
      <c r="G153" s="51"/>
      <c r="H153" s="22"/>
      <c r="I153" s="22"/>
      <c r="J153" s="20"/>
      <c r="K153" s="20"/>
      <c r="L153" s="22"/>
      <c r="M153" s="22"/>
      <c r="N153" s="22"/>
      <c r="O153" s="22"/>
      <c r="P153" s="22"/>
      <c r="Q153" s="22"/>
      <c r="R153" s="22"/>
    </row>
    <row r="154" spans="5:18" ht="15.75" x14ac:dyDescent="0.25">
      <c r="E154" s="22"/>
      <c r="F154" s="22"/>
      <c r="G154" s="51"/>
      <c r="H154" s="22"/>
      <c r="I154" s="22"/>
      <c r="J154" s="20"/>
      <c r="K154" s="20"/>
      <c r="L154" s="22"/>
      <c r="M154" s="22"/>
      <c r="N154" s="22"/>
      <c r="O154" s="22"/>
      <c r="P154" s="22"/>
      <c r="Q154" s="22"/>
      <c r="R154" s="22"/>
    </row>
    <row r="155" spans="5:18" ht="15.75" x14ac:dyDescent="0.25">
      <c r="E155" s="22"/>
      <c r="F155" s="22"/>
      <c r="G155" s="51"/>
      <c r="H155" s="22"/>
      <c r="I155" s="22"/>
      <c r="J155" s="20"/>
      <c r="K155" s="20"/>
      <c r="L155" s="22"/>
      <c r="M155" s="22"/>
      <c r="N155" s="22"/>
      <c r="O155" s="22"/>
      <c r="P155" s="22"/>
      <c r="Q155" s="22"/>
      <c r="R155" s="22"/>
    </row>
    <row r="156" spans="5:18" ht="15.75" x14ac:dyDescent="0.25">
      <c r="E156" s="22"/>
      <c r="F156" s="22"/>
      <c r="G156" s="51"/>
      <c r="H156" s="22"/>
      <c r="I156" s="22"/>
      <c r="J156" s="20"/>
      <c r="K156" s="20"/>
      <c r="L156" s="22"/>
      <c r="M156" s="22"/>
      <c r="N156" s="22"/>
      <c r="O156" s="22"/>
      <c r="P156" s="22"/>
      <c r="Q156" s="22"/>
      <c r="R156" s="22"/>
    </row>
    <row r="157" spans="5:18" ht="15.75" x14ac:dyDescent="0.25">
      <c r="E157" s="22"/>
      <c r="F157" s="22"/>
      <c r="G157" s="51"/>
      <c r="H157" s="22"/>
      <c r="I157" s="22"/>
      <c r="J157" s="20"/>
      <c r="K157" s="20"/>
      <c r="L157" s="22"/>
      <c r="M157" s="22"/>
      <c r="N157" s="22"/>
      <c r="O157" s="22"/>
      <c r="P157" s="22"/>
      <c r="Q157" s="22"/>
      <c r="R157" s="22"/>
    </row>
    <row r="158" spans="5:18" ht="15.75" x14ac:dyDescent="0.25">
      <c r="E158" s="22"/>
      <c r="F158" s="22"/>
      <c r="G158" s="51"/>
      <c r="H158" s="22"/>
      <c r="I158" s="22"/>
      <c r="J158" s="20"/>
      <c r="K158" s="20"/>
      <c r="L158" s="22"/>
      <c r="M158" s="22"/>
      <c r="N158" s="22"/>
      <c r="O158" s="22"/>
      <c r="P158" s="22"/>
      <c r="Q158" s="22"/>
      <c r="R158" s="22"/>
    </row>
    <row r="159" spans="5:18" ht="15.75" x14ac:dyDescent="0.25">
      <c r="E159" s="22"/>
      <c r="F159" s="22"/>
      <c r="G159" s="51"/>
      <c r="H159" s="22"/>
      <c r="I159" s="22"/>
      <c r="J159" s="20"/>
      <c r="K159" s="20"/>
      <c r="L159" s="22"/>
      <c r="M159" s="22"/>
      <c r="N159" s="22"/>
      <c r="O159" s="22"/>
      <c r="P159" s="22"/>
      <c r="Q159" s="22"/>
      <c r="R159" s="22"/>
    </row>
    <row r="160" spans="5:18" ht="15.75" x14ac:dyDescent="0.25">
      <c r="E160" s="22"/>
      <c r="F160" s="22"/>
      <c r="G160" s="51"/>
      <c r="H160" s="22"/>
      <c r="I160" s="22"/>
      <c r="J160" s="20"/>
      <c r="K160" s="20"/>
      <c r="L160" s="22"/>
      <c r="M160" s="22"/>
      <c r="N160" s="22"/>
      <c r="O160" s="22"/>
      <c r="P160" s="22"/>
      <c r="Q160" s="22"/>
      <c r="R160" s="22"/>
    </row>
    <row r="161" spans="5:18" ht="15.75" x14ac:dyDescent="0.25">
      <c r="E161" s="22"/>
      <c r="F161" s="22"/>
      <c r="G161" s="51"/>
      <c r="H161" s="22"/>
      <c r="I161" s="22"/>
      <c r="J161" s="20"/>
      <c r="K161" s="20"/>
      <c r="L161" s="22"/>
      <c r="M161" s="22"/>
      <c r="N161" s="22"/>
      <c r="O161" s="22"/>
      <c r="P161" s="22"/>
      <c r="Q161" s="22"/>
      <c r="R161" s="22"/>
    </row>
    <row r="162" spans="5:18" ht="15.75" x14ac:dyDescent="0.25">
      <c r="E162" s="22"/>
      <c r="F162" s="22"/>
      <c r="G162" s="51"/>
      <c r="H162" s="22"/>
      <c r="I162" s="22"/>
      <c r="J162" s="20"/>
      <c r="K162" s="20"/>
      <c r="L162" s="22"/>
      <c r="M162" s="22"/>
      <c r="N162" s="22"/>
      <c r="O162" s="22"/>
      <c r="P162" s="22"/>
      <c r="Q162" s="22"/>
      <c r="R162" s="22"/>
    </row>
    <row r="163" spans="5:18" ht="15.75" x14ac:dyDescent="0.25">
      <c r="E163" s="22"/>
      <c r="F163" s="22"/>
      <c r="G163" s="51"/>
      <c r="H163" s="22"/>
      <c r="I163" s="22"/>
      <c r="J163" s="20"/>
      <c r="K163" s="20"/>
      <c r="L163" s="22"/>
      <c r="M163" s="22"/>
      <c r="N163" s="22"/>
      <c r="O163" s="22"/>
      <c r="P163" s="22"/>
      <c r="Q163" s="22"/>
      <c r="R163" s="22"/>
    </row>
    <row r="164" spans="5:18" ht="15.75" x14ac:dyDescent="0.25">
      <c r="E164" s="22"/>
      <c r="F164" s="22"/>
      <c r="G164" s="51"/>
      <c r="H164" s="22"/>
      <c r="I164" s="22"/>
      <c r="J164" s="20"/>
      <c r="K164" s="20"/>
      <c r="L164" s="22"/>
      <c r="M164" s="22"/>
      <c r="N164" s="22"/>
      <c r="O164" s="22"/>
      <c r="P164" s="22"/>
      <c r="Q164" s="22"/>
      <c r="R164" s="22"/>
    </row>
    <row r="165" spans="5:18" ht="15.75" x14ac:dyDescent="0.25">
      <c r="E165" s="22"/>
      <c r="F165" s="22"/>
      <c r="G165" s="51"/>
      <c r="H165" s="22"/>
      <c r="I165" s="22"/>
      <c r="J165" s="20"/>
      <c r="K165" s="20"/>
      <c r="L165" s="22"/>
      <c r="M165" s="22"/>
      <c r="N165" s="22"/>
      <c r="O165" s="22"/>
      <c r="P165" s="22"/>
      <c r="Q165" s="22"/>
      <c r="R165" s="22"/>
    </row>
    <row r="166" spans="5:18" ht="15.75" x14ac:dyDescent="0.25">
      <c r="E166" s="22"/>
      <c r="F166" s="22"/>
      <c r="G166" s="51"/>
      <c r="H166" s="22"/>
      <c r="I166" s="22"/>
      <c r="J166" s="20"/>
      <c r="K166" s="20"/>
      <c r="L166" s="22"/>
      <c r="M166" s="22"/>
      <c r="N166" s="22"/>
      <c r="O166" s="22"/>
      <c r="P166" s="22"/>
      <c r="Q166" s="22"/>
      <c r="R166" s="22"/>
    </row>
    <row r="167" spans="5:18" ht="15.75" x14ac:dyDescent="0.25">
      <c r="E167" s="22"/>
      <c r="F167" s="22"/>
      <c r="G167" s="51"/>
      <c r="H167" s="22"/>
      <c r="I167" s="22"/>
      <c r="J167" s="20"/>
      <c r="K167" s="20"/>
      <c r="L167" s="22"/>
      <c r="M167" s="22"/>
      <c r="N167" s="22"/>
      <c r="O167" s="22"/>
      <c r="P167" s="22"/>
      <c r="Q167" s="22"/>
      <c r="R167" s="22"/>
    </row>
    <row r="168" spans="5:18" ht="15.75" x14ac:dyDescent="0.25">
      <c r="E168" s="22"/>
      <c r="F168" s="22"/>
      <c r="G168" s="51"/>
      <c r="H168" s="22"/>
      <c r="I168" s="22"/>
      <c r="J168" s="20"/>
      <c r="K168" s="20"/>
      <c r="L168" s="22"/>
      <c r="M168" s="22"/>
      <c r="N168" s="22"/>
      <c r="O168" s="22"/>
      <c r="P168" s="22"/>
      <c r="Q168" s="22"/>
      <c r="R168" s="22"/>
    </row>
    <row r="169" spans="5:18" ht="15.75" x14ac:dyDescent="0.25">
      <c r="E169" s="22"/>
      <c r="F169" s="22"/>
      <c r="G169" s="51"/>
      <c r="H169" s="22"/>
      <c r="I169" s="22"/>
      <c r="J169" s="20"/>
      <c r="K169" s="20"/>
      <c r="L169" s="22"/>
      <c r="M169" s="22"/>
      <c r="N169" s="22"/>
      <c r="O169" s="22"/>
      <c r="P169" s="22"/>
      <c r="Q169" s="22"/>
      <c r="R169" s="22"/>
    </row>
    <row r="170" spans="5:18" ht="15.75" x14ac:dyDescent="0.25">
      <c r="E170" s="22"/>
      <c r="F170" s="22"/>
      <c r="G170" s="51"/>
      <c r="H170" s="22"/>
      <c r="I170" s="22"/>
      <c r="J170" s="20"/>
      <c r="K170" s="20"/>
      <c r="L170" s="22"/>
      <c r="M170" s="22"/>
      <c r="N170" s="22"/>
      <c r="O170" s="22"/>
      <c r="P170" s="22"/>
      <c r="Q170" s="22"/>
      <c r="R170" s="22"/>
    </row>
    <row r="171" spans="5:18" ht="15.75" x14ac:dyDescent="0.25">
      <c r="E171" s="22"/>
      <c r="F171" s="22"/>
      <c r="G171" s="51"/>
      <c r="H171" s="22"/>
      <c r="I171" s="22"/>
      <c r="J171" s="20"/>
      <c r="K171" s="20"/>
      <c r="L171" s="22"/>
      <c r="M171" s="22"/>
      <c r="N171" s="22"/>
      <c r="O171" s="22"/>
      <c r="P171" s="22"/>
      <c r="Q171" s="22"/>
      <c r="R171" s="22"/>
    </row>
    <row r="172" spans="5:18" ht="15.75" x14ac:dyDescent="0.25">
      <c r="E172" s="22"/>
      <c r="F172" s="22"/>
      <c r="G172" s="51"/>
      <c r="H172" s="22"/>
      <c r="I172" s="22"/>
      <c r="J172" s="20"/>
      <c r="K172" s="20"/>
      <c r="L172" s="22"/>
      <c r="M172" s="22"/>
      <c r="N172" s="22"/>
      <c r="O172" s="22"/>
      <c r="P172" s="22"/>
      <c r="Q172" s="22"/>
      <c r="R172" s="22"/>
    </row>
    <row r="173" spans="5:18" ht="15.75" x14ac:dyDescent="0.25">
      <c r="E173" s="22"/>
      <c r="F173" s="22"/>
      <c r="G173" s="51"/>
      <c r="H173" s="22"/>
      <c r="I173" s="22"/>
      <c r="J173" s="20"/>
      <c r="K173" s="20"/>
      <c r="L173" s="22"/>
      <c r="M173" s="22"/>
      <c r="N173" s="22"/>
      <c r="O173" s="22"/>
      <c r="P173" s="22"/>
      <c r="Q173" s="22"/>
      <c r="R173" s="22"/>
    </row>
    <row r="174" spans="5:18" ht="15.75" x14ac:dyDescent="0.25">
      <c r="E174" s="22"/>
      <c r="F174" s="22"/>
      <c r="G174" s="51"/>
      <c r="H174" s="22"/>
      <c r="I174" s="22"/>
      <c r="J174" s="20"/>
      <c r="K174" s="20"/>
      <c r="L174" s="22"/>
      <c r="M174" s="22"/>
      <c r="N174" s="22"/>
      <c r="O174" s="22"/>
      <c r="P174" s="22"/>
      <c r="Q174" s="22"/>
      <c r="R174" s="22"/>
    </row>
    <row r="175" spans="5:18" ht="15.75" x14ac:dyDescent="0.25">
      <c r="E175" s="22"/>
      <c r="F175" s="22"/>
      <c r="G175" s="51"/>
      <c r="H175" s="22"/>
      <c r="I175" s="22"/>
      <c r="J175" s="20"/>
      <c r="K175" s="20"/>
      <c r="L175" s="22"/>
      <c r="M175" s="22"/>
      <c r="N175" s="22"/>
      <c r="O175" s="22"/>
      <c r="P175" s="22"/>
      <c r="Q175" s="22"/>
      <c r="R175" s="22"/>
    </row>
    <row r="176" spans="5:18" ht="15.75" x14ac:dyDescent="0.25">
      <c r="E176" s="22"/>
      <c r="F176" s="22"/>
      <c r="G176" s="51"/>
      <c r="H176" s="22"/>
      <c r="I176" s="22"/>
      <c r="J176" s="20"/>
      <c r="K176" s="20"/>
      <c r="L176" s="22"/>
      <c r="M176" s="22"/>
      <c r="N176" s="22"/>
      <c r="O176" s="22"/>
      <c r="P176" s="22"/>
      <c r="Q176" s="22"/>
      <c r="R176" s="22"/>
    </row>
    <row r="177" spans="5:18" ht="15.75" x14ac:dyDescent="0.25">
      <c r="E177" s="22"/>
      <c r="F177" s="22"/>
      <c r="G177" s="51"/>
      <c r="H177" s="22"/>
      <c r="I177" s="22"/>
      <c r="J177" s="20"/>
      <c r="K177" s="20"/>
      <c r="L177" s="22"/>
      <c r="M177" s="22"/>
      <c r="N177" s="22"/>
      <c r="O177" s="22"/>
      <c r="P177" s="22"/>
      <c r="Q177" s="22"/>
      <c r="R177" s="22"/>
    </row>
    <row r="178" spans="5:18" ht="15.75" x14ac:dyDescent="0.25">
      <c r="E178" s="22"/>
      <c r="F178" s="22"/>
      <c r="G178" s="51"/>
      <c r="H178" s="22"/>
      <c r="I178" s="22"/>
      <c r="J178" s="20"/>
      <c r="K178" s="20"/>
      <c r="L178" s="22"/>
      <c r="M178" s="22"/>
      <c r="N178" s="22"/>
      <c r="O178" s="22"/>
      <c r="P178" s="22"/>
      <c r="Q178" s="22"/>
      <c r="R178" s="22"/>
    </row>
    <row r="179" spans="5:18" ht="15.75" x14ac:dyDescent="0.25">
      <c r="E179" s="22"/>
      <c r="F179" s="22"/>
      <c r="G179" s="51"/>
      <c r="H179" s="22"/>
      <c r="I179" s="22"/>
      <c r="J179" s="20"/>
      <c r="K179" s="20"/>
      <c r="L179" s="22"/>
      <c r="M179" s="22"/>
      <c r="N179" s="22"/>
      <c r="O179" s="22"/>
      <c r="P179" s="22"/>
      <c r="Q179" s="22"/>
      <c r="R179" s="22"/>
    </row>
    <row r="180" spans="5:18" ht="15.75" x14ac:dyDescent="0.25">
      <c r="E180" s="22"/>
      <c r="F180" s="22"/>
      <c r="G180" s="51"/>
      <c r="H180" s="22"/>
      <c r="I180" s="22"/>
      <c r="J180" s="20"/>
      <c r="K180" s="20"/>
      <c r="L180" s="22"/>
      <c r="M180" s="22"/>
      <c r="N180" s="22"/>
      <c r="O180" s="22"/>
      <c r="P180" s="22"/>
      <c r="Q180" s="22"/>
      <c r="R180" s="22"/>
    </row>
    <row r="181" spans="5:18" ht="15.75" x14ac:dyDescent="0.25">
      <c r="E181" s="22"/>
      <c r="F181" s="22"/>
      <c r="G181" s="51"/>
      <c r="H181" s="22"/>
      <c r="I181" s="22"/>
      <c r="J181" s="20"/>
      <c r="K181" s="20"/>
      <c r="L181" s="22"/>
      <c r="M181" s="22"/>
      <c r="N181" s="22"/>
      <c r="O181" s="22"/>
      <c r="P181" s="22"/>
      <c r="Q181" s="22"/>
      <c r="R181" s="22"/>
    </row>
    <row r="182" spans="5:18" ht="15.75" x14ac:dyDescent="0.25">
      <c r="E182" s="22"/>
      <c r="F182" s="22"/>
      <c r="G182" s="51"/>
      <c r="H182" s="22"/>
      <c r="I182" s="22"/>
      <c r="J182" s="20"/>
      <c r="K182" s="20"/>
      <c r="L182" s="22"/>
      <c r="M182" s="22"/>
      <c r="N182" s="22"/>
      <c r="O182" s="22"/>
      <c r="P182" s="22"/>
      <c r="Q182" s="22"/>
      <c r="R182" s="22"/>
    </row>
    <row r="183" spans="5:18" ht="15.75" x14ac:dyDescent="0.25">
      <c r="E183" s="22"/>
      <c r="F183" s="22"/>
      <c r="G183" s="51"/>
      <c r="H183" s="22"/>
      <c r="I183" s="22"/>
      <c r="J183" s="20"/>
      <c r="K183" s="20"/>
      <c r="L183" s="22"/>
      <c r="M183" s="22"/>
      <c r="N183" s="22"/>
      <c r="O183" s="22"/>
      <c r="P183" s="22"/>
      <c r="Q183" s="22"/>
      <c r="R183" s="22"/>
    </row>
    <row r="184" spans="5:18" ht="15.75" x14ac:dyDescent="0.25">
      <c r="E184" s="22"/>
      <c r="F184" s="22"/>
      <c r="G184" s="51"/>
      <c r="H184" s="22"/>
      <c r="I184" s="22"/>
      <c r="J184" s="20"/>
      <c r="K184" s="20"/>
      <c r="L184" s="22"/>
      <c r="M184" s="22"/>
      <c r="N184" s="22"/>
      <c r="O184" s="22"/>
      <c r="P184" s="22"/>
      <c r="Q184" s="22"/>
      <c r="R184" s="22"/>
    </row>
    <row r="185" spans="5:18" ht="15.75" x14ac:dyDescent="0.25">
      <c r="E185" s="22"/>
      <c r="F185" s="22"/>
      <c r="G185" s="51"/>
      <c r="H185" s="22"/>
      <c r="I185" s="22"/>
      <c r="J185" s="20"/>
      <c r="K185" s="20"/>
      <c r="L185" s="22"/>
      <c r="M185" s="22"/>
      <c r="N185" s="22"/>
      <c r="O185" s="22"/>
      <c r="P185" s="22"/>
      <c r="Q185" s="22"/>
      <c r="R185" s="22"/>
    </row>
    <row r="186" spans="5:18" ht="15.75" x14ac:dyDescent="0.25">
      <c r="E186" s="22"/>
      <c r="F186" s="22"/>
      <c r="G186" s="51"/>
      <c r="H186" s="22"/>
      <c r="I186" s="22"/>
      <c r="J186" s="20"/>
      <c r="K186" s="20"/>
      <c r="L186" s="22"/>
      <c r="M186" s="22"/>
      <c r="N186" s="22"/>
      <c r="O186" s="22"/>
      <c r="P186" s="22"/>
      <c r="Q186" s="22"/>
      <c r="R186" s="22"/>
    </row>
    <row r="187" spans="5:18" ht="15.75" x14ac:dyDescent="0.25">
      <c r="E187" s="22"/>
      <c r="F187" s="22"/>
      <c r="G187" s="51"/>
      <c r="H187" s="22"/>
      <c r="I187" s="22"/>
      <c r="J187" s="20"/>
      <c r="K187" s="20"/>
      <c r="L187" s="22"/>
      <c r="M187" s="22"/>
      <c r="N187" s="22"/>
      <c r="O187" s="22"/>
      <c r="P187" s="22"/>
      <c r="Q187" s="22"/>
      <c r="R187" s="22"/>
    </row>
    <row r="188" spans="5:18" ht="15.75" x14ac:dyDescent="0.25">
      <c r="E188" s="22"/>
      <c r="F188" s="22"/>
      <c r="G188" s="51"/>
      <c r="H188" s="22"/>
      <c r="I188" s="22"/>
      <c r="J188" s="20"/>
      <c r="K188" s="20"/>
      <c r="L188" s="22"/>
      <c r="M188" s="22"/>
      <c r="N188" s="22"/>
      <c r="O188" s="22"/>
      <c r="P188" s="22"/>
      <c r="Q188" s="22"/>
      <c r="R188" s="22"/>
    </row>
    <row r="189" spans="5:18" ht="15.75" x14ac:dyDescent="0.25">
      <c r="E189" s="22"/>
      <c r="F189" s="22"/>
      <c r="G189" s="51"/>
      <c r="H189" s="22"/>
      <c r="I189" s="22"/>
      <c r="J189" s="20"/>
      <c r="K189" s="20"/>
      <c r="L189" s="22"/>
      <c r="M189" s="22"/>
      <c r="N189" s="22"/>
      <c r="O189" s="22"/>
      <c r="P189" s="22"/>
      <c r="Q189" s="22"/>
      <c r="R189" s="22"/>
    </row>
    <row r="190" spans="5:18" ht="15.75" x14ac:dyDescent="0.25">
      <c r="E190" s="22"/>
      <c r="F190" s="22"/>
      <c r="G190" s="51"/>
      <c r="H190" s="22"/>
      <c r="I190" s="22"/>
      <c r="J190" s="20"/>
      <c r="K190" s="20"/>
      <c r="L190" s="22"/>
      <c r="M190" s="22"/>
      <c r="N190" s="22"/>
      <c r="O190" s="22"/>
      <c r="P190" s="22"/>
      <c r="Q190" s="22"/>
      <c r="R190" s="22"/>
    </row>
    <row r="191" spans="5:18" ht="15.75" x14ac:dyDescent="0.25">
      <c r="E191" s="22"/>
      <c r="F191" s="22"/>
      <c r="G191" s="51"/>
      <c r="H191" s="22"/>
      <c r="I191" s="22"/>
      <c r="J191" s="20"/>
      <c r="K191" s="20"/>
      <c r="L191" s="22"/>
      <c r="M191" s="22"/>
      <c r="N191" s="22"/>
      <c r="O191" s="22"/>
      <c r="P191" s="22"/>
      <c r="Q191" s="22"/>
      <c r="R191" s="22"/>
    </row>
    <row r="192" spans="5:18" ht="15.75" x14ac:dyDescent="0.25">
      <c r="E192" s="22"/>
      <c r="F192" s="22"/>
      <c r="G192" s="51"/>
      <c r="H192" s="22"/>
      <c r="I192" s="22"/>
      <c r="J192" s="20"/>
      <c r="K192" s="20"/>
      <c r="L192" s="22"/>
      <c r="M192" s="22"/>
      <c r="N192" s="22"/>
      <c r="O192" s="22"/>
      <c r="P192" s="22"/>
      <c r="Q192" s="22"/>
      <c r="R192" s="22"/>
    </row>
    <row r="193" spans="5:18" ht="15.75" x14ac:dyDescent="0.25">
      <c r="E193" s="22"/>
      <c r="F193" s="22"/>
      <c r="G193" s="51"/>
      <c r="H193" s="22"/>
      <c r="I193" s="22"/>
      <c r="J193" s="20"/>
      <c r="K193" s="20"/>
      <c r="L193" s="22"/>
      <c r="M193" s="22"/>
      <c r="N193" s="22"/>
      <c r="O193" s="22"/>
      <c r="P193" s="22"/>
      <c r="Q193" s="22"/>
      <c r="R193" s="22"/>
    </row>
    <row r="194" spans="5:18" ht="15.75" x14ac:dyDescent="0.25">
      <c r="E194" s="22"/>
      <c r="F194" s="22"/>
      <c r="G194" s="51"/>
      <c r="H194" s="22"/>
      <c r="I194" s="22"/>
      <c r="J194" s="20"/>
      <c r="K194" s="20"/>
      <c r="L194" s="22"/>
      <c r="M194" s="22"/>
      <c r="N194" s="22"/>
      <c r="O194" s="22"/>
      <c r="P194" s="22"/>
      <c r="Q194" s="22"/>
      <c r="R194" s="22"/>
    </row>
    <row r="195" spans="5:18" ht="15.75" x14ac:dyDescent="0.25">
      <c r="E195" s="22"/>
      <c r="F195" s="22"/>
      <c r="G195" s="51"/>
      <c r="H195" s="22"/>
      <c r="I195" s="22"/>
      <c r="J195" s="20"/>
      <c r="K195" s="20"/>
      <c r="L195" s="22"/>
      <c r="M195" s="22"/>
      <c r="N195" s="22"/>
      <c r="O195" s="22"/>
      <c r="P195" s="22"/>
      <c r="Q195" s="22"/>
      <c r="R195" s="22"/>
    </row>
    <row r="196" spans="5:18" ht="15.75" x14ac:dyDescent="0.25">
      <c r="E196" s="22"/>
      <c r="F196" s="22"/>
      <c r="G196" s="51"/>
      <c r="H196" s="22"/>
      <c r="I196" s="22"/>
      <c r="J196" s="20"/>
      <c r="K196" s="20"/>
      <c r="L196" s="22"/>
      <c r="M196" s="22"/>
      <c r="N196" s="22"/>
      <c r="O196" s="22"/>
      <c r="P196" s="22"/>
      <c r="Q196" s="22"/>
      <c r="R196" s="22"/>
    </row>
    <row r="197" spans="5:18" ht="15.75" x14ac:dyDescent="0.25">
      <c r="E197" s="22"/>
      <c r="F197" s="22"/>
      <c r="G197" s="51"/>
      <c r="H197" s="22"/>
      <c r="I197" s="22"/>
      <c r="J197" s="20"/>
      <c r="K197" s="20"/>
      <c r="L197" s="22"/>
      <c r="M197" s="22"/>
      <c r="N197" s="22"/>
      <c r="O197" s="22"/>
      <c r="P197" s="22"/>
      <c r="Q197" s="22"/>
      <c r="R197" s="22"/>
    </row>
    <row r="198" spans="5:18" ht="15.75" x14ac:dyDescent="0.25">
      <c r="E198" s="22"/>
      <c r="F198" s="22"/>
      <c r="G198" s="51"/>
      <c r="H198" s="22"/>
      <c r="I198" s="22"/>
      <c r="J198" s="20"/>
      <c r="K198" s="20"/>
      <c r="L198" s="22"/>
      <c r="M198" s="22"/>
      <c r="N198" s="22"/>
      <c r="O198" s="22"/>
      <c r="P198" s="22"/>
      <c r="Q198" s="22"/>
      <c r="R198" s="22"/>
    </row>
    <row r="199" spans="5:18" ht="15.75" x14ac:dyDescent="0.25">
      <c r="E199" s="22"/>
      <c r="F199" s="22"/>
      <c r="G199" s="51"/>
      <c r="H199" s="22"/>
      <c r="I199" s="22"/>
      <c r="J199" s="20"/>
      <c r="K199" s="20"/>
      <c r="L199" s="22"/>
      <c r="M199" s="22"/>
      <c r="N199" s="22"/>
      <c r="O199" s="22"/>
      <c r="P199" s="22"/>
      <c r="Q199" s="22"/>
      <c r="R199" s="22"/>
    </row>
    <row r="200" spans="5:18" ht="15.75" x14ac:dyDescent="0.25">
      <c r="E200" s="22"/>
      <c r="F200" s="22"/>
      <c r="G200" s="51"/>
      <c r="H200" s="22"/>
      <c r="I200" s="22"/>
      <c r="J200" s="20"/>
      <c r="K200" s="20"/>
      <c r="L200" s="22"/>
      <c r="M200" s="22"/>
      <c r="N200" s="22"/>
      <c r="O200" s="22"/>
      <c r="P200" s="22"/>
      <c r="Q200" s="22"/>
      <c r="R200" s="22"/>
    </row>
    <row r="201" spans="5:18" ht="15.75" x14ac:dyDescent="0.25">
      <c r="E201" s="22"/>
      <c r="F201" s="22"/>
      <c r="G201" s="51"/>
      <c r="H201" s="22"/>
      <c r="I201" s="22"/>
      <c r="J201" s="20"/>
      <c r="K201" s="20"/>
      <c r="L201" s="22"/>
      <c r="M201" s="22"/>
      <c r="N201" s="22"/>
      <c r="O201" s="22"/>
      <c r="P201" s="22"/>
      <c r="Q201" s="22"/>
      <c r="R201" s="22"/>
    </row>
    <row r="202" spans="5:18" ht="15.75" x14ac:dyDescent="0.25">
      <c r="E202" s="22"/>
      <c r="F202" s="22"/>
      <c r="G202" s="51"/>
      <c r="H202" s="22"/>
      <c r="I202" s="22"/>
      <c r="J202" s="20"/>
      <c r="K202" s="20"/>
      <c r="L202" s="22"/>
      <c r="M202" s="22"/>
      <c r="N202" s="22"/>
      <c r="O202" s="22"/>
      <c r="P202" s="22"/>
      <c r="Q202" s="22"/>
      <c r="R202" s="22"/>
    </row>
    <row r="203" spans="5:18" ht="15.75" x14ac:dyDescent="0.25">
      <c r="E203" s="22"/>
      <c r="F203" s="22"/>
      <c r="G203" s="51"/>
      <c r="H203" s="22"/>
      <c r="I203" s="22"/>
      <c r="J203" s="20"/>
      <c r="K203" s="20"/>
      <c r="L203" s="22"/>
      <c r="M203" s="22"/>
      <c r="N203" s="22"/>
      <c r="O203" s="22"/>
      <c r="P203" s="22"/>
      <c r="Q203" s="22"/>
      <c r="R203" s="22"/>
    </row>
    <row r="204" spans="5:18" ht="15.75" x14ac:dyDescent="0.25">
      <c r="E204" s="22"/>
      <c r="F204" s="22"/>
      <c r="G204" s="51"/>
      <c r="H204" s="22"/>
      <c r="I204" s="22"/>
      <c r="J204" s="20"/>
      <c r="K204" s="20"/>
      <c r="L204" s="22"/>
      <c r="M204" s="22"/>
      <c r="N204" s="22"/>
      <c r="O204" s="22"/>
      <c r="P204" s="22"/>
      <c r="Q204" s="22"/>
      <c r="R204" s="22"/>
    </row>
    <row r="205" spans="5:18" ht="15.75" x14ac:dyDescent="0.25">
      <c r="E205" s="22"/>
      <c r="F205" s="22"/>
      <c r="G205" s="51"/>
      <c r="H205" s="22"/>
      <c r="I205" s="22"/>
      <c r="J205" s="20"/>
      <c r="K205" s="20"/>
      <c r="L205" s="22"/>
      <c r="M205" s="22"/>
      <c r="N205" s="22"/>
      <c r="O205" s="22"/>
      <c r="P205" s="22"/>
      <c r="Q205" s="22"/>
      <c r="R205" s="22"/>
    </row>
    <row r="206" spans="5:18" ht="15.75" x14ac:dyDescent="0.25">
      <c r="E206" s="22"/>
      <c r="F206" s="22"/>
      <c r="G206" s="51"/>
      <c r="H206" s="22"/>
      <c r="I206" s="22"/>
      <c r="J206" s="20"/>
      <c r="K206" s="20"/>
      <c r="L206" s="22"/>
      <c r="M206" s="22"/>
      <c r="N206" s="22"/>
      <c r="O206" s="22"/>
      <c r="P206" s="22"/>
      <c r="Q206" s="22"/>
      <c r="R206" s="22"/>
    </row>
    <row r="207" spans="5:18" ht="15.75" x14ac:dyDescent="0.25">
      <c r="E207" s="22"/>
      <c r="F207" s="22"/>
      <c r="G207" s="51"/>
      <c r="H207" s="22"/>
      <c r="I207" s="22"/>
      <c r="J207" s="20"/>
      <c r="K207" s="20"/>
      <c r="L207" s="22"/>
      <c r="M207" s="22"/>
      <c r="N207" s="22"/>
      <c r="O207" s="22"/>
      <c r="P207" s="22"/>
      <c r="Q207" s="22"/>
      <c r="R207" s="22"/>
    </row>
    <row r="208" spans="5:18" ht="15.75" x14ac:dyDescent="0.25">
      <c r="E208" s="22"/>
      <c r="F208" s="22"/>
      <c r="G208" s="51"/>
      <c r="H208" s="22"/>
      <c r="I208" s="22"/>
      <c r="J208" s="20"/>
      <c r="K208" s="20"/>
      <c r="L208" s="22"/>
      <c r="M208" s="22"/>
      <c r="N208" s="22"/>
      <c r="O208" s="22"/>
      <c r="P208" s="22"/>
      <c r="Q208" s="22"/>
      <c r="R208" s="22"/>
    </row>
    <row r="209" spans="5:18" ht="15.75" x14ac:dyDescent="0.25">
      <c r="E209" s="22"/>
      <c r="F209" s="22"/>
      <c r="G209" s="51"/>
      <c r="H209" s="22"/>
      <c r="I209" s="22"/>
      <c r="J209" s="20"/>
      <c r="K209" s="20"/>
      <c r="L209" s="22"/>
      <c r="M209" s="22"/>
      <c r="N209" s="22"/>
      <c r="O209" s="22"/>
      <c r="P209" s="22"/>
      <c r="Q209" s="22"/>
      <c r="R209" s="22"/>
    </row>
    <row r="210" spans="5:18" ht="15.75" x14ac:dyDescent="0.25">
      <c r="E210" s="22"/>
      <c r="F210" s="22"/>
      <c r="G210" s="51"/>
      <c r="H210" s="22"/>
      <c r="I210" s="22"/>
      <c r="J210" s="20"/>
      <c r="K210" s="20"/>
      <c r="L210" s="22"/>
      <c r="M210" s="22"/>
      <c r="N210" s="22"/>
      <c r="O210" s="22"/>
      <c r="P210" s="22"/>
      <c r="Q210" s="22"/>
      <c r="R210" s="22"/>
    </row>
    <row r="211" spans="5:18" ht="15.75" x14ac:dyDescent="0.25">
      <c r="E211" s="22"/>
      <c r="F211" s="22"/>
      <c r="G211" s="51"/>
      <c r="H211" s="22"/>
      <c r="I211" s="22"/>
      <c r="J211" s="20"/>
      <c r="K211" s="20"/>
      <c r="L211" s="22"/>
      <c r="M211" s="22"/>
      <c r="N211" s="22"/>
      <c r="O211" s="22"/>
      <c r="P211" s="22"/>
      <c r="Q211" s="22"/>
      <c r="R211" s="22"/>
    </row>
    <row r="212" spans="5:18" ht="15.75" x14ac:dyDescent="0.25">
      <c r="E212" s="22"/>
      <c r="F212" s="22"/>
      <c r="G212" s="51"/>
      <c r="H212" s="22"/>
      <c r="I212" s="22"/>
      <c r="J212" s="20"/>
      <c r="K212" s="20"/>
      <c r="L212" s="22"/>
      <c r="M212" s="22"/>
      <c r="N212" s="22"/>
      <c r="O212" s="22"/>
      <c r="P212" s="22"/>
      <c r="Q212" s="22"/>
      <c r="R212" s="22"/>
    </row>
    <row r="213" spans="5:18" ht="15.75" x14ac:dyDescent="0.25">
      <c r="E213" s="22"/>
      <c r="F213" s="22"/>
      <c r="G213" s="51"/>
      <c r="H213" s="22"/>
      <c r="I213" s="22"/>
      <c r="J213" s="20"/>
      <c r="K213" s="20"/>
      <c r="L213" s="22"/>
      <c r="M213" s="22"/>
      <c r="N213" s="22"/>
      <c r="O213" s="22"/>
      <c r="P213" s="22"/>
      <c r="Q213" s="22"/>
      <c r="R213" s="22"/>
    </row>
    <row r="214" spans="5:18" ht="15.75" x14ac:dyDescent="0.25">
      <c r="E214" s="22"/>
      <c r="F214" s="22"/>
      <c r="G214" s="51"/>
      <c r="H214" s="22"/>
      <c r="I214" s="22"/>
      <c r="J214" s="20"/>
      <c r="K214" s="20"/>
      <c r="L214" s="22"/>
      <c r="M214" s="22"/>
      <c r="N214" s="22"/>
      <c r="O214" s="22"/>
      <c r="P214" s="22"/>
      <c r="Q214" s="22"/>
      <c r="R214" s="22"/>
    </row>
    <row r="215" spans="5:18" ht="15.75" x14ac:dyDescent="0.25">
      <c r="E215" s="22"/>
      <c r="F215" s="22"/>
      <c r="G215" s="51"/>
      <c r="H215" s="22"/>
      <c r="I215" s="22"/>
      <c r="J215" s="20"/>
      <c r="K215" s="20"/>
      <c r="L215" s="22"/>
      <c r="M215" s="22"/>
      <c r="N215" s="22"/>
      <c r="O215" s="22"/>
      <c r="P215" s="22"/>
      <c r="Q215" s="22"/>
      <c r="R215" s="22"/>
    </row>
    <row r="216" spans="5:18" ht="15.75" x14ac:dyDescent="0.25">
      <c r="E216" s="22"/>
      <c r="F216" s="22"/>
      <c r="G216" s="51"/>
      <c r="H216" s="22"/>
      <c r="I216" s="22"/>
      <c r="J216" s="20"/>
      <c r="K216" s="20"/>
      <c r="L216" s="22"/>
      <c r="M216" s="22"/>
      <c r="N216" s="22"/>
      <c r="O216" s="22"/>
      <c r="P216" s="22"/>
      <c r="Q216" s="22"/>
      <c r="R216" s="22"/>
    </row>
    <row r="217" spans="5:18" ht="15.75" x14ac:dyDescent="0.25">
      <c r="E217" s="22"/>
      <c r="F217" s="22"/>
      <c r="G217" s="51"/>
      <c r="H217" s="22"/>
      <c r="I217" s="22"/>
      <c r="J217" s="20"/>
      <c r="K217" s="20"/>
      <c r="L217" s="22"/>
      <c r="M217" s="22"/>
      <c r="N217" s="22"/>
      <c r="O217" s="22"/>
      <c r="P217" s="22"/>
      <c r="Q217" s="22"/>
      <c r="R217" s="22"/>
    </row>
    <row r="218" spans="5:18" ht="15.75" x14ac:dyDescent="0.25">
      <c r="E218" s="22"/>
      <c r="F218" s="22"/>
      <c r="G218" s="51"/>
      <c r="H218" s="22"/>
      <c r="I218" s="22"/>
      <c r="J218" s="20"/>
      <c r="K218" s="20"/>
      <c r="L218" s="22"/>
      <c r="M218" s="22"/>
      <c r="N218" s="22"/>
      <c r="O218" s="22"/>
      <c r="P218" s="22"/>
      <c r="Q218" s="22"/>
      <c r="R218" s="22"/>
    </row>
    <row r="219" spans="5:18" ht="15.75" x14ac:dyDescent="0.25">
      <c r="E219" s="22"/>
      <c r="F219" s="22"/>
      <c r="G219" s="51"/>
      <c r="H219" s="22"/>
      <c r="I219" s="22"/>
      <c r="J219" s="20"/>
      <c r="K219" s="20"/>
      <c r="L219" s="22"/>
      <c r="M219" s="22"/>
      <c r="N219" s="22"/>
      <c r="O219" s="22"/>
      <c r="P219" s="22"/>
      <c r="Q219" s="22"/>
      <c r="R219" s="22"/>
    </row>
    <row r="220" spans="5:18" ht="15.75" x14ac:dyDescent="0.25">
      <c r="E220" s="22"/>
      <c r="F220" s="22"/>
      <c r="G220" s="51"/>
      <c r="H220" s="22"/>
      <c r="I220" s="22"/>
      <c r="J220" s="20"/>
      <c r="K220" s="20"/>
      <c r="L220" s="22"/>
      <c r="M220" s="22"/>
      <c r="N220" s="22"/>
      <c r="O220" s="22"/>
      <c r="P220" s="22"/>
      <c r="Q220" s="22"/>
      <c r="R220" s="22"/>
    </row>
    <row r="221" spans="5:18" ht="15.75" x14ac:dyDescent="0.25">
      <c r="E221" s="22"/>
      <c r="F221" s="22"/>
      <c r="G221" s="51"/>
      <c r="H221" s="22"/>
      <c r="I221" s="22"/>
      <c r="J221" s="20"/>
      <c r="K221" s="20"/>
      <c r="L221" s="22"/>
      <c r="M221" s="22"/>
      <c r="N221" s="22"/>
      <c r="O221" s="22"/>
      <c r="P221" s="22"/>
      <c r="Q221" s="22"/>
      <c r="R221" s="22"/>
    </row>
    <row r="222" spans="5:18" ht="15.75" x14ac:dyDescent="0.25">
      <c r="E222" s="22"/>
      <c r="F222" s="22"/>
      <c r="G222" s="51"/>
      <c r="H222" s="22"/>
      <c r="I222" s="22"/>
      <c r="J222" s="20"/>
      <c r="K222" s="20"/>
      <c r="L222" s="22"/>
      <c r="M222" s="22"/>
      <c r="N222" s="22"/>
      <c r="O222" s="22"/>
      <c r="P222" s="22"/>
      <c r="Q222" s="22"/>
      <c r="R222" s="22"/>
    </row>
    <row r="223" spans="5:18" ht="15.75" x14ac:dyDescent="0.25">
      <c r="E223" s="22"/>
      <c r="F223" s="22"/>
      <c r="G223" s="51"/>
      <c r="H223" s="22"/>
      <c r="I223" s="22"/>
      <c r="J223" s="20"/>
      <c r="K223" s="20"/>
      <c r="L223" s="22"/>
      <c r="M223" s="22"/>
      <c r="N223" s="22"/>
      <c r="O223" s="22"/>
      <c r="P223" s="22"/>
      <c r="Q223" s="22"/>
      <c r="R223" s="22"/>
    </row>
    <row r="224" spans="5:18" ht="15.75" x14ac:dyDescent="0.25">
      <c r="E224" s="22"/>
      <c r="F224" s="22"/>
      <c r="G224" s="51"/>
      <c r="H224" s="22"/>
      <c r="I224" s="22"/>
      <c r="J224" s="20"/>
      <c r="K224" s="20"/>
      <c r="L224" s="22"/>
      <c r="M224" s="22"/>
      <c r="N224" s="22"/>
      <c r="O224" s="22"/>
      <c r="P224" s="22"/>
      <c r="Q224" s="22"/>
      <c r="R224" s="22"/>
    </row>
    <row r="225" spans="5:18" ht="15.75" x14ac:dyDescent="0.25">
      <c r="E225" s="22"/>
      <c r="F225" s="22"/>
      <c r="G225" s="51"/>
      <c r="H225" s="22"/>
      <c r="I225" s="22"/>
      <c r="J225" s="20"/>
      <c r="K225" s="20"/>
      <c r="L225" s="22"/>
      <c r="M225" s="22"/>
      <c r="N225" s="22"/>
      <c r="O225" s="22"/>
      <c r="P225" s="22"/>
      <c r="Q225" s="22"/>
      <c r="R225" s="22"/>
    </row>
    <row r="226" spans="5:18" ht="15.75" x14ac:dyDescent="0.25">
      <c r="E226" s="22"/>
      <c r="F226" s="22"/>
      <c r="G226" s="51"/>
      <c r="H226" s="22"/>
      <c r="I226" s="22"/>
      <c r="J226" s="20"/>
      <c r="K226" s="20"/>
      <c r="L226" s="22"/>
      <c r="M226" s="22"/>
      <c r="N226" s="22"/>
      <c r="O226" s="22"/>
      <c r="P226" s="22"/>
      <c r="Q226" s="22"/>
      <c r="R226" s="22"/>
    </row>
    <row r="227" spans="5:18" ht="15.75" x14ac:dyDescent="0.25">
      <c r="E227" s="22"/>
      <c r="F227" s="22"/>
      <c r="G227" s="51"/>
      <c r="H227" s="22"/>
      <c r="I227" s="22"/>
      <c r="J227" s="20"/>
      <c r="K227" s="20"/>
      <c r="L227" s="22"/>
      <c r="M227" s="22"/>
      <c r="N227" s="22"/>
      <c r="O227" s="22"/>
      <c r="P227" s="22"/>
      <c r="Q227" s="22"/>
      <c r="R227" s="22"/>
    </row>
    <row r="228" spans="5:18" ht="15.75" x14ac:dyDescent="0.25">
      <c r="E228" s="22"/>
      <c r="F228" s="22"/>
      <c r="G228" s="51"/>
      <c r="H228" s="22"/>
      <c r="I228" s="22"/>
      <c r="J228" s="20"/>
      <c r="K228" s="20"/>
      <c r="L228" s="22"/>
      <c r="M228" s="22"/>
      <c r="N228" s="22"/>
      <c r="O228" s="22"/>
      <c r="P228" s="22"/>
      <c r="Q228" s="22"/>
      <c r="R228" s="22"/>
    </row>
    <row r="229" spans="5:18" ht="15.75" x14ac:dyDescent="0.25">
      <c r="E229" s="22"/>
      <c r="F229" s="22"/>
      <c r="G229" s="51"/>
      <c r="H229" s="22"/>
      <c r="I229" s="22"/>
      <c r="J229" s="20"/>
      <c r="K229" s="20"/>
      <c r="L229" s="22"/>
      <c r="M229" s="22"/>
      <c r="N229" s="22"/>
      <c r="O229" s="22"/>
      <c r="P229" s="22"/>
      <c r="Q229" s="22"/>
      <c r="R229" s="22"/>
    </row>
    <row r="230" spans="5:18" ht="15.75" x14ac:dyDescent="0.25">
      <c r="E230" s="22"/>
      <c r="F230" s="22"/>
      <c r="G230" s="51"/>
      <c r="H230" s="22"/>
      <c r="I230" s="22"/>
      <c r="J230" s="20"/>
      <c r="K230" s="20"/>
      <c r="L230" s="22"/>
      <c r="M230" s="22"/>
      <c r="N230" s="22"/>
      <c r="O230" s="22"/>
      <c r="P230" s="22"/>
      <c r="Q230" s="22"/>
      <c r="R230" s="22"/>
    </row>
    <row r="231" spans="5:18" ht="15.75" x14ac:dyDescent="0.25">
      <c r="E231" s="22"/>
      <c r="F231" s="22"/>
      <c r="G231" s="51"/>
      <c r="H231" s="22"/>
      <c r="I231" s="22"/>
      <c r="J231" s="20"/>
      <c r="K231" s="20"/>
      <c r="L231" s="22"/>
      <c r="M231" s="22"/>
      <c r="N231" s="22"/>
      <c r="O231" s="22"/>
      <c r="P231" s="22"/>
      <c r="Q231" s="22"/>
      <c r="R231" s="22"/>
    </row>
    <row r="232" spans="5:18" ht="15.75" x14ac:dyDescent="0.25">
      <c r="E232" s="22"/>
      <c r="F232" s="22"/>
      <c r="G232" s="51"/>
      <c r="H232" s="22"/>
      <c r="I232" s="22"/>
      <c r="J232" s="20"/>
      <c r="K232" s="20"/>
      <c r="L232" s="22"/>
      <c r="M232" s="22"/>
      <c r="N232" s="22"/>
      <c r="O232" s="22"/>
      <c r="P232" s="22"/>
      <c r="Q232" s="22"/>
      <c r="R232" s="22"/>
    </row>
    <row r="233" spans="5:18" ht="15.75" x14ac:dyDescent="0.25">
      <c r="E233" s="22"/>
      <c r="F233" s="22"/>
      <c r="G233" s="51"/>
      <c r="H233" s="22"/>
      <c r="I233" s="22"/>
      <c r="J233" s="20"/>
      <c r="K233" s="20"/>
      <c r="L233" s="22"/>
      <c r="M233" s="22"/>
      <c r="N233" s="22"/>
      <c r="O233" s="22"/>
      <c r="P233" s="22"/>
      <c r="Q233" s="22"/>
      <c r="R233" s="22"/>
    </row>
    <row r="234" spans="5:18" ht="15.75" x14ac:dyDescent="0.25">
      <c r="E234" s="22"/>
      <c r="F234" s="22"/>
      <c r="G234" s="51"/>
      <c r="H234" s="22"/>
      <c r="I234" s="22"/>
      <c r="J234" s="20"/>
      <c r="K234" s="20"/>
      <c r="L234" s="22"/>
      <c r="M234" s="22"/>
      <c r="N234" s="22"/>
      <c r="O234" s="22"/>
      <c r="P234" s="22"/>
      <c r="Q234" s="22"/>
      <c r="R234" s="22"/>
    </row>
    <row r="235" spans="5:18" ht="15.75" x14ac:dyDescent="0.25">
      <c r="E235" s="22"/>
      <c r="F235" s="22"/>
      <c r="G235" s="51"/>
      <c r="H235" s="22"/>
      <c r="I235" s="22"/>
      <c r="J235" s="20"/>
      <c r="K235" s="20"/>
      <c r="L235" s="22"/>
      <c r="M235" s="22"/>
      <c r="N235" s="22"/>
      <c r="O235" s="22"/>
      <c r="P235" s="22"/>
      <c r="Q235" s="22"/>
      <c r="R235" s="22"/>
    </row>
    <row r="236" spans="5:18" ht="15.75" x14ac:dyDescent="0.25">
      <c r="E236" s="22"/>
      <c r="F236" s="22"/>
      <c r="G236" s="51"/>
      <c r="H236" s="22"/>
      <c r="I236" s="22"/>
      <c r="J236" s="20"/>
      <c r="K236" s="20"/>
      <c r="L236" s="22"/>
      <c r="M236" s="22"/>
      <c r="N236" s="22"/>
      <c r="O236" s="22"/>
      <c r="P236" s="22"/>
      <c r="Q236" s="22"/>
      <c r="R236" s="22"/>
    </row>
    <row r="237" spans="5:18" ht="15.75" x14ac:dyDescent="0.25">
      <c r="E237" s="22"/>
      <c r="F237" s="22"/>
      <c r="G237" s="51"/>
      <c r="H237" s="22"/>
      <c r="I237" s="22"/>
      <c r="J237" s="20"/>
      <c r="K237" s="20"/>
      <c r="L237" s="22"/>
      <c r="M237" s="22"/>
      <c r="N237" s="22"/>
      <c r="O237" s="22"/>
      <c r="P237" s="22"/>
      <c r="Q237" s="22"/>
      <c r="R237" s="22"/>
    </row>
    <row r="238" spans="5:18" ht="15.75" x14ac:dyDescent="0.25">
      <c r="E238" s="22"/>
      <c r="F238" s="22"/>
      <c r="G238" s="51"/>
      <c r="H238" s="22"/>
      <c r="I238" s="22"/>
      <c r="J238" s="20"/>
      <c r="K238" s="20"/>
      <c r="L238" s="22"/>
      <c r="M238" s="22"/>
      <c r="N238" s="22"/>
      <c r="O238" s="22"/>
      <c r="P238" s="22"/>
      <c r="Q238" s="22"/>
      <c r="R238" s="22"/>
    </row>
    <row r="239" spans="5:18" ht="15.75" x14ac:dyDescent="0.25">
      <c r="E239" s="22"/>
      <c r="F239" s="22"/>
      <c r="G239" s="51"/>
      <c r="H239" s="22"/>
      <c r="I239" s="22"/>
      <c r="J239" s="20"/>
      <c r="K239" s="20"/>
      <c r="L239" s="22"/>
      <c r="M239" s="22"/>
      <c r="N239" s="22"/>
      <c r="O239" s="22"/>
      <c r="P239" s="22"/>
      <c r="Q239" s="22"/>
      <c r="R239" s="22"/>
    </row>
    <row r="240" spans="5:18" ht="15.75" x14ac:dyDescent="0.25">
      <c r="E240" s="22"/>
      <c r="F240" s="22"/>
      <c r="G240" s="51"/>
      <c r="H240" s="22"/>
      <c r="I240" s="22"/>
      <c r="J240" s="20"/>
      <c r="K240" s="20"/>
      <c r="L240" s="22"/>
      <c r="M240" s="22"/>
      <c r="N240" s="22"/>
      <c r="O240" s="22"/>
      <c r="P240" s="22"/>
      <c r="Q240" s="22"/>
      <c r="R240" s="22"/>
    </row>
    <row r="241" spans="5:18" ht="15.75" x14ac:dyDescent="0.25">
      <c r="E241" s="22"/>
      <c r="F241" s="22"/>
      <c r="G241" s="51"/>
      <c r="H241" s="22"/>
      <c r="I241" s="22"/>
      <c r="J241" s="20"/>
      <c r="K241" s="20"/>
      <c r="L241" s="22"/>
      <c r="M241" s="22"/>
      <c r="N241" s="22"/>
      <c r="O241" s="22"/>
      <c r="P241" s="22"/>
      <c r="Q241" s="22"/>
      <c r="R241" s="22"/>
    </row>
    <row r="242" spans="5:18" ht="15.75" x14ac:dyDescent="0.25">
      <c r="E242" s="22"/>
      <c r="F242" s="22"/>
      <c r="G242" s="51"/>
      <c r="H242" s="22"/>
      <c r="I242" s="22"/>
      <c r="J242" s="20"/>
      <c r="K242" s="20"/>
      <c r="L242" s="22"/>
      <c r="M242" s="22"/>
      <c r="N242" s="22"/>
      <c r="O242" s="22"/>
      <c r="P242" s="22"/>
      <c r="Q242" s="22"/>
      <c r="R242" s="22"/>
    </row>
    <row r="243" spans="5:18" ht="15.75" x14ac:dyDescent="0.25">
      <c r="E243" s="22"/>
      <c r="F243" s="22"/>
      <c r="G243" s="51"/>
      <c r="H243" s="22"/>
      <c r="I243" s="22"/>
      <c r="J243" s="20"/>
      <c r="K243" s="20"/>
      <c r="L243" s="22"/>
      <c r="M243" s="22"/>
      <c r="N243" s="22"/>
      <c r="O243" s="22"/>
      <c r="P243" s="22"/>
      <c r="Q243" s="22"/>
      <c r="R243" s="22"/>
    </row>
    <row r="244" spans="5:18" ht="15.75" x14ac:dyDescent="0.25">
      <c r="E244" s="22"/>
      <c r="F244" s="22"/>
      <c r="G244" s="51"/>
      <c r="H244" s="22"/>
      <c r="I244" s="22"/>
      <c r="J244" s="20"/>
      <c r="K244" s="20"/>
      <c r="L244" s="22"/>
      <c r="M244" s="22"/>
      <c r="N244" s="22"/>
      <c r="O244" s="22"/>
      <c r="P244" s="22"/>
      <c r="Q244" s="22"/>
      <c r="R244" s="22"/>
    </row>
    <row r="245" spans="5:18" ht="15.75" x14ac:dyDescent="0.25">
      <c r="E245" s="22"/>
      <c r="F245" s="22"/>
      <c r="G245" s="51"/>
      <c r="H245" s="22"/>
      <c r="I245" s="22"/>
      <c r="J245" s="20"/>
      <c r="K245" s="20"/>
      <c r="L245" s="22"/>
      <c r="M245" s="22"/>
      <c r="N245" s="22"/>
      <c r="O245" s="22"/>
      <c r="P245" s="22"/>
      <c r="Q245" s="22"/>
      <c r="R245" s="22"/>
    </row>
    <row r="246" spans="5:18" ht="15.75" x14ac:dyDescent="0.25">
      <c r="E246" s="22"/>
      <c r="F246" s="22"/>
      <c r="G246" s="51"/>
      <c r="H246" s="22"/>
      <c r="I246" s="22"/>
      <c r="J246" s="20"/>
      <c r="K246" s="20"/>
      <c r="L246" s="22"/>
      <c r="M246" s="22"/>
      <c r="N246" s="22"/>
      <c r="O246" s="22"/>
      <c r="P246" s="22"/>
      <c r="Q246" s="22"/>
      <c r="R246" s="22"/>
    </row>
    <row r="247" spans="5:18" ht="15.75" x14ac:dyDescent="0.25">
      <c r="E247" s="22"/>
      <c r="F247" s="22"/>
      <c r="G247" s="51"/>
      <c r="H247" s="22"/>
      <c r="I247" s="22"/>
      <c r="J247" s="20"/>
      <c r="K247" s="20"/>
      <c r="L247" s="22"/>
      <c r="M247" s="22"/>
      <c r="N247" s="22"/>
      <c r="O247" s="22"/>
      <c r="P247" s="22"/>
      <c r="Q247" s="22"/>
      <c r="R247" s="22"/>
    </row>
    <row r="248" spans="5:18" ht="15.75" x14ac:dyDescent="0.25">
      <c r="E248" s="22"/>
      <c r="F248" s="22"/>
      <c r="G248" s="51"/>
      <c r="H248" s="22"/>
      <c r="I248" s="22"/>
      <c r="J248" s="20"/>
      <c r="K248" s="20"/>
      <c r="L248" s="22"/>
      <c r="M248" s="22"/>
      <c r="N248" s="22"/>
      <c r="O248" s="22"/>
      <c r="P248" s="22"/>
      <c r="Q248" s="22"/>
      <c r="R248" s="22"/>
    </row>
    <row r="249" spans="5:18" ht="15.75" x14ac:dyDescent="0.25">
      <c r="E249" s="22"/>
      <c r="F249" s="22"/>
      <c r="G249" s="51"/>
      <c r="H249" s="22"/>
      <c r="I249" s="22"/>
      <c r="J249" s="20"/>
      <c r="K249" s="20"/>
      <c r="L249" s="22"/>
      <c r="M249" s="22"/>
      <c r="N249" s="22"/>
      <c r="O249" s="22"/>
      <c r="P249" s="22"/>
      <c r="Q249" s="22"/>
      <c r="R249" s="22"/>
    </row>
    <row r="250" spans="5:18" ht="15.75" x14ac:dyDescent="0.25">
      <c r="E250" s="22"/>
      <c r="F250" s="22"/>
      <c r="G250" s="51"/>
      <c r="H250" s="22"/>
      <c r="I250" s="22"/>
      <c r="J250" s="20"/>
      <c r="K250" s="20"/>
      <c r="L250" s="22"/>
      <c r="M250" s="22"/>
      <c r="N250" s="22"/>
      <c r="O250" s="22"/>
      <c r="P250" s="22"/>
      <c r="Q250" s="22"/>
      <c r="R250" s="22"/>
    </row>
    <row r="251" spans="5:18" ht="15.75" x14ac:dyDescent="0.25">
      <c r="E251" s="22"/>
      <c r="F251" s="22"/>
      <c r="G251" s="51"/>
      <c r="H251" s="22"/>
      <c r="I251" s="22"/>
      <c r="J251" s="20"/>
      <c r="K251" s="20"/>
      <c r="L251" s="22"/>
      <c r="M251" s="22"/>
      <c r="N251" s="22"/>
      <c r="O251" s="22"/>
      <c r="P251" s="22"/>
      <c r="Q251" s="22"/>
      <c r="R251" s="22"/>
    </row>
    <row r="252" spans="5:18" ht="15.75" x14ac:dyDescent="0.25">
      <c r="E252" s="22"/>
      <c r="F252" s="22"/>
      <c r="G252" s="51"/>
      <c r="H252" s="22"/>
      <c r="I252" s="22"/>
      <c r="J252" s="20"/>
      <c r="K252" s="20"/>
      <c r="L252" s="22"/>
      <c r="M252" s="22"/>
      <c r="N252" s="22"/>
      <c r="O252" s="22"/>
      <c r="P252" s="22"/>
      <c r="Q252" s="22"/>
      <c r="R252" s="22"/>
    </row>
    <row r="253" spans="5:18" ht="15.75" x14ac:dyDescent="0.25">
      <c r="E253" s="22"/>
      <c r="F253" s="22"/>
      <c r="G253" s="51"/>
      <c r="H253" s="22"/>
      <c r="I253" s="22"/>
      <c r="J253" s="20"/>
      <c r="K253" s="20"/>
      <c r="L253" s="22"/>
      <c r="M253" s="22"/>
      <c r="N253" s="22"/>
      <c r="O253" s="22"/>
      <c r="P253" s="22"/>
      <c r="Q253" s="22"/>
      <c r="R253" s="22"/>
    </row>
    <row r="254" spans="5:18" ht="15.75" x14ac:dyDescent="0.25">
      <c r="E254" s="22"/>
      <c r="F254" s="22"/>
      <c r="G254" s="51"/>
      <c r="H254" s="22"/>
      <c r="I254" s="22"/>
      <c r="J254" s="20"/>
      <c r="K254" s="20"/>
      <c r="L254" s="22"/>
      <c r="M254" s="22"/>
      <c r="N254" s="22"/>
      <c r="O254" s="22"/>
      <c r="P254" s="22"/>
      <c r="Q254" s="22"/>
      <c r="R254" s="22"/>
    </row>
    <row r="255" spans="5:18" ht="15.75" x14ac:dyDescent="0.25">
      <c r="E255" s="22"/>
      <c r="F255" s="22"/>
      <c r="G255" s="51"/>
      <c r="H255" s="22"/>
      <c r="I255" s="22"/>
      <c r="J255" s="20"/>
      <c r="K255" s="20"/>
      <c r="L255" s="22"/>
      <c r="M255" s="22"/>
      <c r="N255" s="22"/>
      <c r="O255" s="22"/>
      <c r="P255" s="22"/>
      <c r="Q255" s="22"/>
      <c r="R255" s="22"/>
    </row>
    <row r="256" spans="5:18" ht="15.75" x14ac:dyDescent="0.25">
      <c r="E256" s="22"/>
      <c r="F256" s="22"/>
      <c r="G256" s="51"/>
      <c r="H256" s="22"/>
      <c r="I256" s="22"/>
      <c r="J256" s="20"/>
      <c r="K256" s="20"/>
      <c r="L256" s="22"/>
      <c r="M256" s="22"/>
      <c r="N256" s="22"/>
      <c r="O256" s="22"/>
      <c r="P256" s="22"/>
      <c r="Q256" s="22"/>
      <c r="R256" s="22"/>
    </row>
    <row r="257" spans="5:18" ht="15.75" x14ac:dyDescent="0.25">
      <c r="E257" s="22"/>
      <c r="F257" s="22"/>
      <c r="G257" s="51"/>
      <c r="H257" s="22"/>
      <c r="I257" s="22"/>
      <c r="J257" s="20"/>
      <c r="K257" s="20"/>
      <c r="L257" s="22"/>
      <c r="M257" s="22"/>
      <c r="N257" s="22"/>
      <c r="O257" s="22"/>
      <c r="P257" s="22"/>
      <c r="Q257" s="22"/>
      <c r="R257" s="22"/>
    </row>
    <row r="258" spans="5:18" ht="15.75" x14ac:dyDescent="0.25">
      <c r="E258" s="22"/>
      <c r="F258" s="22"/>
      <c r="G258" s="51"/>
      <c r="H258" s="22"/>
      <c r="I258" s="22"/>
      <c r="J258" s="20"/>
      <c r="K258" s="20"/>
      <c r="L258" s="22"/>
      <c r="M258" s="22"/>
      <c r="N258" s="22"/>
      <c r="O258" s="22"/>
      <c r="P258" s="22"/>
      <c r="Q258" s="22"/>
      <c r="R258" s="22"/>
    </row>
    <row r="259" spans="5:18" ht="15.75" x14ac:dyDescent="0.25">
      <c r="E259" s="22"/>
      <c r="F259" s="22"/>
      <c r="G259" s="51"/>
      <c r="H259" s="22"/>
      <c r="I259" s="22"/>
      <c r="J259" s="20"/>
      <c r="K259" s="20"/>
      <c r="L259" s="22"/>
      <c r="M259" s="22"/>
      <c r="N259" s="22"/>
      <c r="O259" s="22"/>
      <c r="P259" s="22"/>
      <c r="Q259" s="22"/>
      <c r="R259" s="22"/>
    </row>
    <row r="260" spans="5:18" ht="15.75" x14ac:dyDescent="0.25">
      <c r="E260" s="22"/>
      <c r="F260" s="22"/>
      <c r="G260" s="51"/>
      <c r="H260" s="22"/>
      <c r="I260" s="22"/>
      <c r="J260" s="20"/>
      <c r="K260" s="20"/>
      <c r="L260" s="22"/>
      <c r="M260" s="22"/>
      <c r="N260" s="22"/>
      <c r="O260" s="22"/>
      <c r="P260" s="22"/>
      <c r="Q260" s="22"/>
      <c r="R260" s="22"/>
    </row>
    <row r="261" spans="5:18" ht="15.75" x14ac:dyDescent="0.25">
      <c r="E261" s="22"/>
      <c r="F261" s="22"/>
      <c r="G261" s="51"/>
      <c r="H261" s="22"/>
      <c r="I261" s="22"/>
      <c r="J261" s="20"/>
      <c r="K261" s="20"/>
      <c r="L261" s="22"/>
      <c r="M261" s="22"/>
      <c r="N261" s="22"/>
      <c r="O261" s="22"/>
      <c r="P261" s="22"/>
      <c r="Q261" s="22"/>
      <c r="R261" s="22"/>
    </row>
    <row r="262" spans="5:18" ht="15.75" x14ac:dyDescent="0.25">
      <c r="E262" s="22"/>
      <c r="F262" s="22"/>
      <c r="G262" s="51"/>
      <c r="H262" s="22"/>
      <c r="I262" s="22"/>
      <c r="J262" s="20"/>
      <c r="K262" s="20"/>
      <c r="L262" s="22"/>
      <c r="M262" s="22"/>
      <c r="N262" s="22"/>
      <c r="O262" s="22"/>
      <c r="P262" s="22"/>
      <c r="Q262" s="22"/>
      <c r="R262" s="22"/>
    </row>
    <row r="263" spans="5:18" ht="15.75" x14ac:dyDescent="0.25">
      <c r="E263" s="22"/>
      <c r="F263" s="22"/>
      <c r="G263" s="51"/>
      <c r="H263" s="22"/>
      <c r="I263" s="22"/>
      <c r="J263" s="20"/>
      <c r="K263" s="20"/>
      <c r="L263" s="22"/>
      <c r="M263" s="22"/>
      <c r="N263" s="22"/>
      <c r="O263" s="22"/>
      <c r="P263" s="22"/>
      <c r="Q263" s="22"/>
      <c r="R263" s="22"/>
    </row>
    <row r="264" spans="5:18" ht="15.75" x14ac:dyDescent="0.25">
      <c r="E264" s="22"/>
      <c r="F264" s="22"/>
      <c r="G264" s="51"/>
      <c r="H264" s="22"/>
      <c r="I264" s="22"/>
      <c r="J264" s="20"/>
      <c r="K264" s="20"/>
      <c r="L264" s="22"/>
      <c r="M264" s="22"/>
      <c r="N264" s="22"/>
      <c r="O264" s="22"/>
      <c r="P264" s="22"/>
      <c r="Q264" s="22"/>
      <c r="R264" s="22"/>
    </row>
    <row r="265" spans="5:18" ht="15.75" x14ac:dyDescent="0.25">
      <c r="E265" s="22"/>
      <c r="F265" s="22"/>
      <c r="G265" s="51"/>
      <c r="H265" s="22"/>
      <c r="I265" s="22"/>
      <c r="J265" s="20"/>
      <c r="K265" s="20"/>
      <c r="L265" s="22"/>
      <c r="M265" s="22"/>
      <c r="N265" s="22"/>
      <c r="O265" s="22"/>
      <c r="P265" s="22"/>
      <c r="Q265" s="22"/>
      <c r="R265" s="22"/>
    </row>
    <row r="266" spans="5:18" ht="15.75" x14ac:dyDescent="0.25">
      <c r="E266" s="22"/>
      <c r="F266" s="22"/>
      <c r="G266" s="51"/>
      <c r="H266" s="22"/>
      <c r="I266" s="22"/>
      <c r="J266" s="20"/>
      <c r="K266" s="20"/>
      <c r="L266" s="22"/>
      <c r="M266" s="22"/>
      <c r="N266" s="22"/>
      <c r="O266" s="22"/>
      <c r="P266" s="22"/>
      <c r="Q266" s="22"/>
      <c r="R266" s="22"/>
    </row>
    <row r="267" spans="5:18" ht="15.75" x14ac:dyDescent="0.25">
      <c r="E267" s="22"/>
      <c r="F267" s="22"/>
      <c r="G267" s="51"/>
      <c r="H267" s="22"/>
      <c r="I267" s="22"/>
      <c r="J267" s="20"/>
      <c r="K267" s="20"/>
      <c r="L267" s="22"/>
      <c r="M267" s="22"/>
      <c r="N267" s="22"/>
      <c r="O267" s="22"/>
      <c r="P267" s="22"/>
      <c r="Q267" s="22"/>
      <c r="R267" s="22"/>
    </row>
    <row r="268" spans="5:18" ht="15.75" x14ac:dyDescent="0.25">
      <c r="E268" s="22"/>
      <c r="F268" s="22"/>
      <c r="G268" s="51"/>
      <c r="H268" s="22"/>
      <c r="I268" s="22"/>
      <c r="J268" s="20"/>
      <c r="K268" s="20"/>
      <c r="L268" s="22"/>
      <c r="M268" s="22"/>
      <c r="N268" s="22"/>
      <c r="O268" s="22"/>
      <c r="P268" s="22"/>
      <c r="Q268" s="22"/>
      <c r="R268" s="22"/>
    </row>
    <row r="269" spans="5:18" ht="15.75" x14ac:dyDescent="0.25">
      <c r="E269" s="22"/>
      <c r="F269" s="22"/>
      <c r="G269" s="51"/>
      <c r="H269" s="22"/>
      <c r="I269" s="22"/>
      <c r="J269" s="20"/>
      <c r="K269" s="20"/>
      <c r="L269" s="22"/>
      <c r="M269" s="22"/>
      <c r="N269" s="22"/>
      <c r="O269" s="22"/>
      <c r="P269" s="22"/>
      <c r="Q269" s="22"/>
      <c r="R269" s="22"/>
    </row>
    <row r="270" spans="5:18" ht="15.75" x14ac:dyDescent="0.25">
      <c r="E270" s="22"/>
      <c r="F270" s="22"/>
      <c r="G270" s="51"/>
      <c r="H270" s="22"/>
      <c r="I270" s="22"/>
      <c r="J270" s="20"/>
      <c r="K270" s="20"/>
      <c r="L270" s="22"/>
      <c r="M270" s="22"/>
      <c r="N270" s="22"/>
      <c r="O270" s="22"/>
      <c r="P270" s="22"/>
      <c r="Q270" s="22"/>
      <c r="R270" s="22"/>
    </row>
    <row r="271" spans="5:18" ht="15.75" x14ac:dyDescent="0.25">
      <c r="E271" s="22"/>
      <c r="F271" s="22"/>
      <c r="G271" s="51"/>
      <c r="H271" s="22"/>
      <c r="I271" s="22"/>
      <c r="J271" s="20"/>
      <c r="K271" s="20"/>
      <c r="L271" s="22"/>
      <c r="M271" s="22"/>
      <c r="N271" s="22"/>
      <c r="O271" s="22"/>
      <c r="P271" s="22"/>
      <c r="Q271" s="22"/>
      <c r="R271" s="22"/>
    </row>
    <row r="272" spans="5:18" ht="15.75" x14ac:dyDescent="0.25">
      <c r="E272" s="22"/>
      <c r="F272" s="22"/>
      <c r="G272" s="51"/>
      <c r="H272" s="22"/>
      <c r="I272" s="22"/>
      <c r="J272" s="20"/>
      <c r="K272" s="20"/>
      <c r="L272" s="22"/>
      <c r="M272" s="22"/>
      <c r="N272" s="22"/>
      <c r="O272" s="22"/>
      <c r="P272" s="22"/>
      <c r="Q272" s="22"/>
      <c r="R272" s="22"/>
    </row>
    <row r="273" spans="5:18" ht="15.75" x14ac:dyDescent="0.25">
      <c r="E273" s="22"/>
      <c r="F273" s="22"/>
      <c r="G273" s="51"/>
      <c r="H273" s="22"/>
      <c r="I273" s="22"/>
      <c r="J273" s="20"/>
      <c r="K273" s="20"/>
      <c r="L273" s="22"/>
      <c r="M273" s="22"/>
      <c r="N273" s="22"/>
      <c r="O273" s="22"/>
      <c r="P273" s="22"/>
      <c r="Q273" s="22"/>
      <c r="R273" s="22"/>
    </row>
    <row r="274" spans="5:18" ht="15.75" x14ac:dyDescent="0.25">
      <c r="E274" s="22"/>
      <c r="F274" s="22"/>
      <c r="G274" s="51"/>
      <c r="H274" s="22"/>
      <c r="I274" s="22"/>
      <c r="J274" s="20"/>
      <c r="K274" s="20"/>
      <c r="L274" s="22"/>
      <c r="M274" s="22"/>
      <c r="N274" s="22"/>
      <c r="O274" s="22"/>
      <c r="P274" s="22"/>
      <c r="Q274" s="22"/>
      <c r="R274" s="22"/>
    </row>
    <row r="275" spans="5:18" ht="15.75" x14ac:dyDescent="0.25">
      <c r="E275" s="22"/>
      <c r="F275" s="22"/>
      <c r="G275" s="51"/>
      <c r="H275" s="22"/>
      <c r="I275" s="22"/>
      <c r="J275" s="20"/>
      <c r="K275" s="20"/>
      <c r="L275" s="22"/>
      <c r="M275" s="22"/>
      <c r="N275" s="22"/>
      <c r="O275" s="22"/>
      <c r="P275" s="22"/>
      <c r="Q275" s="22"/>
      <c r="R275" s="22"/>
    </row>
    <row r="276" spans="5:18" ht="15.75" x14ac:dyDescent="0.25">
      <c r="E276" s="22"/>
      <c r="F276" s="22"/>
      <c r="G276" s="51"/>
      <c r="H276" s="22"/>
      <c r="I276" s="22"/>
      <c r="J276" s="20"/>
      <c r="K276" s="20"/>
      <c r="L276" s="22"/>
      <c r="M276" s="22"/>
      <c r="N276" s="22"/>
      <c r="O276" s="22"/>
      <c r="P276" s="22"/>
      <c r="Q276" s="22"/>
      <c r="R276" s="22"/>
    </row>
    <row r="277" spans="5:18" ht="15.75" x14ac:dyDescent="0.25">
      <c r="E277" s="22"/>
      <c r="F277" s="22"/>
      <c r="G277" s="51"/>
      <c r="H277" s="22"/>
      <c r="I277" s="22"/>
      <c r="J277" s="20"/>
      <c r="K277" s="20"/>
      <c r="L277" s="22"/>
      <c r="M277" s="22"/>
      <c r="N277" s="22"/>
      <c r="O277" s="22"/>
      <c r="P277" s="22"/>
      <c r="Q277" s="22"/>
      <c r="R277" s="22"/>
    </row>
    <row r="278" spans="5:18" ht="15.75" x14ac:dyDescent="0.25">
      <c r="E278" s="22"/>
      <c r="F278" s="22"/>
      <c r="G278" s="51"/>
      <c r="H278" s="22"/>
      <c r="I278" s="22"/>
      <c r="J278" s="20"/>
      <c r="K278" s="20"/>
      <c r="L278" s="22"/>
      <c r="M278" s="22"/>
      <c r="N278" s="22"/>
      <c r="O278" s="22"/>
      <c r="P278" s="22"/>
      <c r="Q278" s="22"/>
      <c r="R278" s="22"/>
    </row>
    <row r="279" spans="5:18" ht="15.75" x14ac:dyDescent="0.25">
      <c r="E279" s="22"/>
      <c r="F279" s="22"/>
      <c r="G279" s="51"/>
      <c r="H279" s="22"/>
      <c r="I279" s="22"/>
      <c r="J279" s="20"/>
      <c r="K279" s="20"/>
      <c r="L279" s="22"/>
      <c r="M279" s="22"/>
      <c r="N279" s="22"/>
      <c r="O279" s="22"/>
      <c r="P279" s="22"/>
      <c r="Q279" s="22"/>
      <c r="R279" s="22"/>
    </row>
    <row r="280" spans="5:18" ht="15.75" x14ac:dyDescent="0.25">
      <c r="E280" s="22"/>
      <c r="F280" s="22"/>
      <c r="G280" s="51"/>
      <c r="H280" s="22"/>
      <c r="I280" s="22"/>
      <c r="J280" s="20"/>
      <c r="K280" s="20"/>
      <c r="L280" s="22"/>
      <c r="M280" s="22"/>
      <c r="N280" s="22"/>
      <c r="O280" s="22"/>
      <c r="P280" s="22"/>
      <c r="Q280" s="22"/>
      <c r="R280" s="22"/>
    </row>
    <row r="281" spans="5:18" ht="15.75" x14ac:dyDescent="0.25">
      <c r="E281" s="22"/>
      <c r="F281" s="22"/>
      <c r="G281" s="51"/>
      <c r="H281" s="22"/>
      <c r="I281" s="22"/>
      <c r="J281" s="20"/>
      <c r="K281" s="20"/>
      <c r="L281" s="22"/>
      <c r="M281" s="22"/>
      <c r="N281" s="22"/>
      <c r="O281" s="22"/>
      <c r="P281" s="22"/>
      <c r="Q281" s="22"/>
      <c r="R281" s="22"/>
    </row>
    <row r="282" spans="5:18" ht="15.75" x14ac:dyDescent="0.25">
      <c r="E282" s="22"/>
      <c r="F282" s="22"/>
      <c r="G282" s="51"/>
      <c r="H282" s="22"/>
      <c r="I282" s="22"/>
      <c r="J282" s="20"/>
      <c r="K282" s="20"/>
      <c r="L282" s="22"/>
      <c r="M282" s="22"/>
      <c r="N282" s="22"/>
      <c r="O282" s="22"/>
      <c r="P282" s="22"/>
      <c r="Q282" s="22"/>
      <c r="R282" s="22"/>
    </row>
    <row r="283" spans="5:18" ht="15.75" x14ac:dyDescent="0.25">
      <c r="E283" s="22"/>
      <c r="F283" s="22"/>
      <c r="G283" s="51"/>
      <c r="H283" s="22"/>
      <c r="I283" s="22"/>
      <c r="J283" s="20"/>
      <c r="K283" s="20"/>
      <c r="L283" s="22"/>
      <c r="M283" s="22"/>
      <c r="N283" s="22"/>
      <c r="O283" s="22"/>
      <c r="P283" s="22"/>
      <c r="Q283" s="22"/>
      <c r="R283" s="22"/>
    </row>
    <row r="284" spans="5:18" ht="15.75" x14ac:dyDescent="0.25">
      <c r="E284" s="22"/>
      <c r="F284" s="22"/>
      <c r="G284" s="51"/>
      <c r="H284" s="22"/>
      <c r="I284" s="22"/>
      <c r="J284" s="20"/>
      <c r="K284" s="20"/>
      <c r="L284" s="22"/>
      <c r="M284" s="22"/>
      <c r="N284" s="22"/>
      <c r="O284" s="22"/>
      <c r="P284" s="22"/>
      <c r="Q284" s="22"/>
      <c r="R284" s="22"/>
    </row>
    <row r="285" spans="5:18" ht="15.75" x14ac:dyDescent="0.25">
      <c r="E285" s="22"/>
      <c r="F285" s="22"/>
      <c r="G285" s="51"/>
      <c r="H285" s="22"/>
      <c r="I285" s="22"/>
      <c r="J285" s="20"/>
      <c r="K285" s="20"/>
      <c r="L285" s="22"/>
      <c r="M285" s="22"/>
      <c r="N285" s="22"/>
      <c r="O285" s="22"/>
      <c r="P285" s="22"/>
      <c r="Q285" s="22"/>
      <c r="R285" s="22"/>
    </row>
    <row r="286" spans="5:18" ht="15.75" x14ac:dyDescent="0.25">
      <c r="E286" s="22"/>
      <c r="F286" s="22"/>
      <c r="G286" s="51"/>
      <c r="H286" s="22"/>
      <c r="I286" s="22"/>
      <c r="J286" s="20"/>
      <c r="K286" s="20"/>
      <c r="L286" s="22"/>
      <c r="M286" s="22"/>
      <c r="N286" s="22"/>
      <c r="O286" s="22"/>
      <c r="P286" s="22"/>
      <c r="Q286" s="22"/>
      <c r="R286" s="22"/>
    </row>
    <row r="287" spans="5:18" ht="15.75" x14ac:dyDescent="0.25">
      <c r="E287" s="22"/>
      <c r="F287" s="22"/>
      <c r="G287" s="51"/>
      <c r="H287" s="22"/>
      <c r="I287" s="22"/>
      <c r="J287" s="20"/>
      <c r="K287" s="20"/>
      <c r="L287" s="22"/>
      <c r="M287" s="22"/>
      <c r="N287" s="22"/>
      <c r="O287" s="22"/>
      <c r="P287" s="22"/>
      <c r="Q287" s="22"/>
      <c r="R287" s="22"/>
    </row>
    <row r="288" spans="5:18" ht="15.75" x14ac:dyDescent="0.25">
      <c r="E288" s="22"/>
      <c r="F288" s="22"/>
      <c r="G288" s="51"/>
      <c r="H288" s="22"/>
      <c r="I288" s="22"/>
      <c r="J288" s="20"/>
      <c r="K288" s="20"/>
      <c r="L288" s="22"/>
      <c r="M288" s="22"/>
      <c r="N288" s="22"/>
      <c r="O288" s="22"/>
      <c r="P288" s="22"/>
      <c r="Q288" s="22"/>
      <c r="R288" s="22"/>
    </row>
    <row r="289" spans="5:18" ht="15.75" x14ac:dyDescent="0.25">
      <c r="E289" s="22"/>
      <c r="F289" s="22"/>
      <c r="G289" s="51"/>
      <c r="H289" s="22"/>
      <c r="I289" s="22"/>
      <c r="J289" s="20"/>
      <c r="K289" s="20"/>
      <c r="L289" s="22"/>
      <c r="M289" s="22"/>
      <c r="N289" s="22"/>
      <c r="O289" s="22"/>
      <c r="P289" s="22"/>
      <c r="Q289" s="22"/>
      <c r="R289" s="22"/>
    </row>
    <row r="290" spans="5:18" ht="15.75" x14ac:dyDescent="0.25">
      <c r="E290" s="22"/>
      <c r="F290" s="22"/>
      <c r="G290" s="51"/>
      <c r="H290" s="22"/>
      <c r="I290" s="22"/>
      <c r="J290" s="20"/>
      <c r="K290" s="20"/>
      <c r="L290" s="22"/>
      <c r="M290" s="22"/>
      <c r="N290" s="22"/>
      <c r="O290" s="22"/>
      <c r="P290" s="22"/>
      <c r="Q290" s="22"/>
      <c r="R290" s="22"/>
    </row>
    <row r="291" spans="5:18" ht="15.75" x14ac:dyDescent="0.25">
      <c r="E291" s="22"/>
      <c r="F291" s="22"/>
      <c r="G291" s="51"/>
      <c r="H291" s="22"/>
      <c r="I291" s="22"/>
      <c r="J291" s="20"/>
      <c r="K291" s="20"/>
      <c r="L291" s="22"/>
      <c r="M291" s="22"/>
      <c r="N291" s="22"/>
      <c r="O291" s="22"/>
      <c r="P291" s="22"/>
      <c r="Q291" s="22"/>
      <c r="R291" s="22"/>
    </row>
    <row r="292" spans="5:18" ht="15.75" x14ac:dyDescent="0.25">
      <c r="E292" s="22"/>
      <c r="F292" s="22"/>
      <c r="G292" s="51"/>
      <c r="H292" s="22"/>
      <c r="I292" s="22"/>
      <c r="J292" s="20"/>
      <c r="K292" s="20"/>
      <c r="L292" s="22"/>
      <c r="M292" s="22"/>
      <c r="N292" s="22"/>
      <c r="O292" s="22"/>
      <c r="P292" s="22"/>
      <c r="Q292" s="22"/>
      <c r="R292" s="22"/>
    </row>
    <row r="293" spans="5:18" ht="15.75" x14ac:dyDescent="0.25">
      <c r="E293" s="22"/>
      <c r="F293" s="22"/>
      <c r="G293" s="51"/>
      <c r="H293" s="22"/>
      <c r="I293" s="22"/>
      <c r="J293" s="20"/>
      <c r="K293" s="20"/>
      <c r="L293" s="22"/>
      <c r="M293" s="22"/>
      <c r="N293" s="22"/>
      <c r="O293" s="22"/>
      <c r="P293" s="22"/>
      <c r="Q293" s="22"/>
      <c r="R293" s="22"/>
    </row>
    <row r="294" spans="5:18" ht="15.75" x14ac:dyDescent="0.25">
      <c r="E294" s="22"/>
      <c r="F294" s="22"/>
      <c r="G294" s="51"/>
      <c r="H294" s="22"/>
      <c r="I294" s="22"/>
      <c r="J294" s="20"/>
      <c r="K294" s="20"/>
      <c r="L294" s="22"/>
      <c r="M294" s="22"/>
      <c r="N294" s="22"/>
      <c r="O294" s="22"/>
      <c r="P294" s="22"/>
      <c r="Q294" s="22"/>
      <c r="R294" s="22"/>
    </row>
    <row r="295" spans="5:18" ht="15.75" x14ac:dyDescent="0.25">
      <c r="E295" s="22"/>
      <c r="F295" s="22"/>
      <c r="G295" s="51"/>
      <c r="H295" s="22"/>
      <c r="I295" s="22"/>
      <c r="J295" s="20"/>
      <c r="K295" s="20"/>
      <c r="L295" s="22"/>
      <c r="M295" s="22"/>
      <c r="N295" s="22"/>
      <c r="O295" s="22"/>
      <c r="P295" s="22"/>
      <c r="Q295" s="22"/>
      <c r="R295" s="22"/>
    </row>
    <row r="296" spans="5:18" ht="15.75" x14ac:dyDescent="0.25">
      <c r="E296" s="22"/>
      <c r="F296" s="22"/>
      <c r="G296" s="51"/>
      <c r="H296" s="22"/>
      <c r="I296" s="22"/>
      <c r="J296" s="20"/>
      <c r="K296" s="20"/>
      <c r="L296" s="22"/>
      <c r="M296" s="22"/>
      <c r="N296" s="22"/>
      <c r="O296" s="22"/>
      <c r="P296" s="22"/>
      <c r="Q296" s="22"/>
      <c r="R296" s="22"/>
    </row>
    <row r="297" spans="5:18" ht="15.75" x14ac:dyDescent="0.25">
      <c r="E297" s="22"/>
      <c r="F297" s="22"/>
      <c r="G297" s="51"/>
      <c r="H297" s="22"/>
      <c r="I297" s="22"/>
      <c r="J297" s="20"/>
      <c r="K297" s="20"/>
      <c r="L297" s="22"/>
      <c r="M297" s="22"/>
      <c r="N297" s="22"/>
      <c r="O297" s="22"/>
      <c r="P297" s="22"/>
      <c r="Q297" s="22"/>
      <c r="R297" s="22"/>
    </row>
    <row r="298" spans="5:18" ht="15.75" x14ac:dyDescent="0.25">
      <c r="E298" s="22"/>
      <c r="F298" s="22"/>
      <c r="G298" s="51"/>
      <c r="H298" s="22"/>
      <c r="I298" s="22"/>
      <c r="J298" s="20"/>
      <c r="K298" s="20"/>
      <c r="L298" s="22"/>
      <c r="M298" s="22"/>
      <c r="N298" s="22"/>
      <c r="O298" s="22"/>
      <c r="P298" s="22"/>
      <c r="Q298" s="22"/>
      <c r="R298" s="22"/>
    </row>
    <row r="299" spans="5:18" ht="15.75" x14ac:dyDescent="0.25">
      <c r="E299" s="22"/>
      <c r="F299" s="22"/>
      <c r="G299" s="51"/>
      <c r="H299" s="22"/>
      <c r="I299" s="22"/>
      <c r="J299" s="20"/>
      <c r="K299" s="20"/>
      <c r="L299" s="22"/>
      <c r="M299" s="22"/>
      <c r="N299" s="22"/>
      <c r="O299" s="22"/>
      <c r="P299" s="22"/>
      <c r="Q299" s="22"/>
      <c r="R299" s="22"/>
    </row>
    <row r="300" spans="5:18" ht="15.75" x14ac:dyDescent="0.25">
      <c r="E300" s="22"/>
      <c r="F300" s="22"/>
      <c r="G300" s="51"/>
      <c r="H300" s="22"/>
      <c r="I300" s="22"/>
      <c r="J300" s="20"/>
      <c r="K300" s="20"/>
      <c r="L300" s="22"/>
      <c r="M300" s="22"/>
      <c r="N300" s="22"/>
      <c r="O300" s="22"/>
      <c r="P300" s="22"/>
      <c r="Q300" s="22"/>
      <c r="R300" s="22"/>
    </row>
    <row r="301" spans="5:18" ht="15.75" x14ac:dyDescent="0.25">
      <c r="E301" s="22"/>
      <c r="F301" s="22"/>
      <c r="G301" s="51"/>
      <c r="H301" s="22"/>
      <c r="I301" s="22"/>
      <c r="J301" s="20"/>
      <c r="K301" s="20"/>
      <c r="L301" s="22"/>
      <c r="M301" s="22"/>
      <c r="N301" s="22"/>
      <c r="O301" s="22"/>
      <c r="P301" s="22"/>
      <c r="Q301" s="22"/>
      <c r="R301" s="22"/>
    </row>
    <row r="302" spans="5:18" ht="15.75" x14ac:dyDescent="0.25">
      <c r="E302" s="22"/>
      <c r="F302" s="22"/>
      <c r="G302" s="51"/>
      <c r="H302" s="22"/>
      <c r="I302" s="22"/>
      <c r="J302" s="20"/>
      <c r="K302" s="20"/>
      <c r="L302" s="22"/>
      <c r="M302" s="22"/>
      <c r="N302" s="22"/>
      <c r="O302" s="22"/>
      <c r="P302" s="22"/>
      <c r="Q302" s="22"/>
      <c r="R302" s="22"/>
    </row>
    <row r="303" spans="5:18" ht="15.75" x14ac:dyDescent="0.25">
      <c r="E303" s="22"/>
      <c r="F303" s="22"/>
      <c r="G303" s="51"/>
      <c r="H303" s="22"/>
      <c r="I303" s="22"/>
      <c r="J303" s="20"/>
      <c r="K303" s="20"/>
      <c r="L303" s="22"/>
      <c r="M303" s="22"/>
      <c r="N303" s="22"/>
      <c r="O303" s="22"/>
      <c r="P303" s="22"/>
      <c r="Q303" s="22"/>
      <c r="R303" s="22"/>
    </row>
    <row r="304" spans="5:18" ht="15.75" x14ac:dyDescent="0.25">
      <c r="E304" s="22"/>
      <c r="F304" s="22"/>
      <c r="G304" s="51"/>
      <c r="H304" s="22"/>
      <c r="I304" s="22"/>
      <c r="J304" s="20"/>
      <c r="K304" s="20"/>
      <c r="L304" s="22"/>
      <c r="M304" s="22"/>
      <c r="N304" s="22"/>
      <c r="O304" s="22"/>
      <c r="P304" s="22"/>
      <c r="Q304" s="22"/>
      <c r="R304" s="22"/>
    </row>
    <row r="305" spans="5:18" ht="15.75" x14ac:dyDescent="0.25">
      <c r="E305" s="22"/>
      <c r="F305" s="22"/>
      <c r="G305" s="51"/>
      <c r="H305" s="22"/>
      <c r="I305" s="22"/>
      <c r="J305" s="20"/>
      <c r="K305" s="20"/>
      <c r="L305" s="22"/>
      <c r="M305" s="22"/>
      <c r="N305" s="22"/>
      <c r="O305" s="22"/>
      <c r="P305" s="22"/>
      <c r="Q305" s="22"/>
      <c r="R305" s="22"/>
    </row>
    <row r="306" spans="5:18" ht="15.75" x14ac:dyDescent="0.25">
      <c r="E306" s="22"/>
      <c r="F306" s="22"/>
      <c r="G306" s="51"/>
      <c r="H306" s="22"/>
      <c r="I306" s="22"/>
      <c r="J306" s="20"/>
      <c r="K306" s="20"/>
      <c r="L306" s="22"/>
      <c r="M306" s="22"/>
      <c r="N306" s="22"/>
      <c r="O306" s="22"/>
      <c r="P306" s="22"/>
      <c r="Q306" s="22"/>
      <c r="R306" s="22"/>
    </row>
    <row r="307" spans="5:18" ht="15.75" x14ac:dyDescent="0.25">
      <c r="E307" s="22"/>
      <c r="F307" s="22"/>
      <c r="G307" s="51"/>
      <c r="H307" s="22"/>
      <c r="I307" s="22"/>
      <c r="J307" s="20"/>
      <c r="K307" s="20"/>
      <c r="L307" s="22"/>
      <c r="M307" s="22"/>
      <c r="N307" s="22"/>
      <c r="O307" s="22"/>
      <c r="P307" s="22"/>
      <c r="Q307" s="22"/>
      <c r="R307" s="22"/>
    </row>
    <row r="308" spans="5:18" ht="15.75" x14ac:dyDescent="0.25">
      <c r="E308" s="22"/>
      <c r="F308" s="22"/>
      <c r="G308" s="51"/>
      <c r="H308" s="22"/>
      <c r="I308" s="22"/>
      <c r="J308" s="20"/>
      <c r="K308" s="20"/>
      <c r="L308" s="22"/>
      <c r="M308" s="22"/>
      <c r="N308" s="22"/>
      <c r="O308" s="22"/>
      <c r="P308" s="22"/>
      <c r="Q308" s="22"/>
      <c r="R308" s="22"/>
    </row>
    <row r="309" spans="5:18" ht="15.75" x14ac:dyDescent="0.25">
      <c r="E309" s="22"/>
      <c r="F309" s="22"/>
      <c r="G309" s="51"/>
      <c r="H309" s="22"/>
      <c r="I309" s="22"/>
      <c r="J309" s="20"/>
      <c r="K309" s="20"/>
      <c r="L309" s="22"/>
      <c r="M309" s="22"/>
      <c r="N309" s="22"/>
      <c r="O309" s="22"/>
      <c r="P309" s="22"/>
      <c r="Q309" s="22"/>
      <c r="R309" s="22"/>
    </row>
    <row r="310" spans="5:18" ht="15.75" x14ac:dyDescent="0.25">
      <c r="E310" s="22"/>
      <c r="F310" s="22"/>
      <c r="G310" s="51"/>
      <c r="H310" s="22"/>
      <c r="I310" s="22"/>
      <c r="J310" s="20"/>
      <c r="K310" s="20"/>
      <c r="L310" s="22"/>
      <c r="M310" s="22"/>
      <c r="N310" s="22"/>
      <c r="O310" s="22"/>
      <c r="P310" s="22"/>
      <c r="Q310" s="22"/>
      <c r="R310" s="22"/>
    </row>
    <row r="311" spans="5:18" ht="15.75" x14ac:dyDescent="0.25">
      <c r="E311" s="22"/>
      <c r="F311" s="22"/>
      <c r="G311" s="51"/>
      <c r="H311" s="22"/>
      <c r="I311" s="22"/>
      <c r="J311" s="20"/>
      <c r="K311" s="20"/>
      <c r="L311" s="22"/>
      <c r="M311" s="22"/>
      <c r="N311" s="22"/>
      <c r="O311" s="22"/>
      <c r="P311" s="22"/>
      <c r="Q311" s="22"/>
      <c r="R311" s="22"/>
    </row>
    <row r="312" spans="5:18" ht="15.75" x14ac:dyDescent="0.25">
      <c r="E312" s="22"/>
      <c r="F312" s="22"/>
      <c r="G312" s="51"/>
      <c r="H312" s="22"/>
      <c r="I312" s="22"/>
      <c r="J312" s="20"/>
      <c r="K312" s="20"/>
      <c r="L312" s="22"/>
      <c r="M312" s="22"/>
      <c r="N312" s="22"/>
      <c r="O312" s="22"/>
      <c r="P312" s="22"/>
      <c r="Q312" s="22"/>
      <c r="R312" s="22"/>
    </row>
    <row r="313" spans="5:18" ht="15.75" x14ac:dyDescent="0.25">
      <c r="E313" s="22"/>
      <c r="F313" s="22"/>
      <c r="G313" s="51"/>
      <c r="H313" s="22"/>
      <c r="I313" s="22"/>
      <c r="J313" s="20"/>
      <c r="K313" s="20"/>
      <c r="L313" s="22"/>
      <c r="M313" s="22"/>
      <c r="N313" s="22"/>
      <c r="O313" s="22"/>
      <c r="P313" s="22"/>
      <c r="Q313" s="22"/>
      <c r="R313" s="22"/>
    </row>
    <row r="314" spans="5:18" ht="15.75" x14ac:dyDescent="0.25">
      <c r="E314" s="22"/>
      <c r="F314" s="22"/>
      <c r="G314" s="51"/>
      <c r="H314" s="22"/>
      <c r="I314" s="22"/>
      <c r="J314" s="20"/>
      <c r="K314" s="20"/>
      <c r="L314" s="22"/>
      <c r="M314" s="22"/>
      <c r="N314" s="22"/>
      <c r="O314" s="22"/>
      <c r="P314" s="22"/>
      <c r="Q314" s="22"/>
      <c r="R314" s="22"/>
    </row>
    <row r="315" spans="5:18" ht="15.75" x14ac:dyDescent="0.25">
      <c r="E315" s="22"/>
      <c r="F315" s="22"/>
      <c r="G315" s="51"/>
      <c r="H315" s="22"/>
      <c r="I315" s="22"/>
      <c r="J315" s="20"/>
      <c r="K315" s="20"/>
      <c r="L315" s="22"/>
      <c r="M315" s="22"/>
      <c r="N315" s="22"/>
      <c r="O315" s="22"/>
      <c r="P315" s="22"/>
      <c r="Q315" s="22"/>
      <c r="R315" s="22"/>
    </row>
    <row r="316" spans="5:18" ht="15.75" x14ac:dyDescent="0.25">
      <c r="E316" s="22"/>
      <c r="F316" s="22"/>
      <c r="G316" s="51"/>
      <c r="H316" s="22"/>
      <c r="I316" s="22"/>
      <c r="J316" s="20"/>
      <c r="K316" s="20"/>
      <c r="L316" s="22"/>
      <c r="M316" s="22"/>
      <c r="N316" s="22"/>
      <c r="O316" s="22"/>
      <c r="P316" s="22"/>
      <c r="Q316" s="22"/>
      <c r="R316" s="22"/>
    </row>
    <row r="317" spans="5:18" ht="15.75" x14ac:dyDescent="0.25">
      <c r="E317" s="22"/>
      <c r="F317" s="22"/>
      <c r="G317" s="51"/>
      <c r="H317" s="22"/>
      <c r="I317" s="22"/>
      <c r="J317" s="20"/>
      <c r="K317" s="20"/>
      <c r="L317" s="22"/>
      <c r="M317" s="22"/>
      <c r="N317" s="22"/>
      <c r="O317" s="22"/>
      <c r="P317" s="22"/>
      <c r="Q317" s="22"/>
      <c r="R317" s="22"/>
    </row>
    <row r="318" spans="5:18" ht="15.75" x14ac:dyDescent="0.25">
      <c r="E318" s="22"/>
      <c r="F318" s="22"/>
      <c r="G318" s="51"/>
      <c r="H318" s="22"/>
      <c r="I318" s="22"/>
      <c r="J318" s="20"/>
      <c r="K318" s="20"/>
      <c r="L318" s="22"/>
      <c r="M318" s="22"/>
      <c r="N318" s="22"/>
      <c r="O318" s="22"/>
      <c r="P318" s="22"/>
      <c r="Q318" s="22"/>
      <c r="R318" s="22"/>
    </row>
    <row r="319" spans="5:18" ht="15.75" x14ac:dyDescent="0.25">
      <c r="E319" s="22"/>
      <c r="F319" s="22"/>
      <c r="G319" s="51"/>
      <c r="H319" s="22"/>
      <c r="I319" s="22"/>
      <c r="J319" s="20"/>
      <c r="K319" s="20"/>
      <c r="L319" s="22"/>
      <c r="M319" s="22"/>
      <c r="N319" s="22"/>
      <c r="O319" s="22"/>
      <c r="P319" s="22"/>
      <c r="Q319" s="22"/>
      <c r="R319" s="22"/>
    </row>
    <row r="320" spans="5:18" ht="15.75" x14ac:dyDescent="0.25">
      <c r="E320" s="22"/>
      <c r="F320" s="22"/>
      <c r="G320" s="51"/>
      <c r="H320" s="22"/>
      <c r="I320" s="22"/>
      <c r="J320" s="20"/>
      <c r="K320" s="20"/>
      <c r="L320" s="22"/>
      <c r="M320" s="22"/>
      <c r="N320" s="22"/>
      <c r="O320" s="22"/>
      <c r="P320" s="22"/>
      <c r="Q320" s="22"/>
      <c r="R320" s="22"/>
    </row>
    <row r="321" spans="5:18" ht="15.75" x14ac:dyDescent="0.25">
      <c r="E321" s="22"/>
      <c r="F321" s="22"/>
      <c r="G321" s="51"/>
      <c r="H321" s="22"/>
      <c r="I321" s="22"/>
      <c r="J321" s="20"/>
      <c r="K321" s="20"/>
      <c r="L321" s="22"/>
      <c r="M321" s="22"/>
      <c r="N321" s="22"/>
      <c r="O321" s="22"/>
      <c r="P321" s="22"/>
      <c r="Q321" s="22"/>
      <c r="R321" s="22"/>
    </row>
    <row r="322" spans="5:18" ht="15.75" x14ac:dyDescent="0.25">
      <c r="E322" s="22"/>
      <c r="F322" s="22"/>
      <c r="G322" s="51"/>
      <c r="H322" s="22"/>
      <c r="I322" s="22"/>
      <c r="J322" s="20"/>
      <c r="K322" s="20"/>
      <c r="L322" s="22"/>
      <c r="M322" s="22"/>
      <c r="N322" s="22"/>
      <c r="O322" s="22"/>
      <c r="P322" s="22"/>
      <c r="Q322" s="22"/>
      <c r="R322" s="22"/>
    </row>
    <row r="323" spans="5:18" ht="15.75" x14ac:dyDescent="0.25">
      <c r="E323" s="22"/>
      <c r="F323" s="22"/>
      <c r="G323" s="51"/>
      <c r="H323" s="22"/>
      <c r="I323" s="22"/>
      <c r="J323" s="20"/>
      <c r="K323" s="20"/>
      <c r="L323" s="22"/>
      <c r="M323" s="22"/>
      <c r="N323" s="22"/>
      <c r="O323" s="22"/>
      <c r="P323" s="22"/>
      <c r="Q323" s="22"/>
      <c r="R323" s="22"/>
    </row>
    <row r="324" spans="5:18" ht="15.75" x14ac:dyDescent="0.25">
      <c r="E324" s="22"/>
      <c r="F324" s="22"/>
      <c r="G324" s="51"/>
      <c r="H324" s="22"/>
      <c r="I324" s="22"/>
      <c r="J324" s="20"/>
      <c r="K324" s="20"/>
      <c r="L324" s="22"/>
      <c r="M324" s="22"/>
      <c r="N324" s="22"/>
      <c r="O324" s="22"/>
      <c r="P324" s="22"/>
      <c r="Q324" s="22"/>
      <c r="R324" s="22"/>
    </row>
    <row r="325" spans="5:18" ht="15.75" x14ac:dyDescent="0.25">
      <c r="E325" s="22"/>
      <c r="F325" s="22"/>
      <c r="G325" s="51"/>
      <c r="H325" s="22"/>
      <c r="I325" s="22"/>
      <c r="J325" s="20"/>
      <c r="K325" s="20"/>
      <c r="L325" s="22"/>
      <c r="M325" s="22"/>
      <c r="N325" s="22"/>
      <c r="O325" s="22"/>
      <c r="P325" s="22"/>
      <c r="Q325" s="22"/>
      <c r="R325" s="22"/>
    </row>
    <row r="326" spans="5:18" ht="15.75" x14ac:dyDescent="0.25">
      <c r="E326" s="22"/>
      <c r="F326" s="22"/>
      <c r="G326" s="51"/>
      <c r="H326" s="22"/>
      <c r="I326" s="22"/>
      <c r="J326" s="20"/>
      <c r="K326" s="20"/>
      <c r="L326" s="22"/>
      <c r="M326" s="22"/>
      <c r="N326" s="22"/>
      <c r="O326" s="22"/>
      <c r="P326" s="22"/>
      <c r="Q326" s="22"/>
      <c r="R326" s="22"/>
    </row>
    <row r="327" spans="5:18" ht="15.75" x14ac:dyDescent="0.25">
      <c r="E327" s="22"/>
      <c r="F327" s="22"/>
      <c r="G327" s="51"/>
      <c r="H327" s="22"/>
      <c r="I327" s="22"/>
      <c r="J327" s="20"/>
      <c r="K327" s="20"/>
      <c r="L327" s="22"/>
      <c r="M327" s="22"/>
      <c r="N327" s="22"/>
      <c r="O327" s="22"/>
      <c r="P327" s="22"/>
      <c r="Q327" s="22"/>
      <c r="R327" s="22"/>
    </row>
    <row r="328" spans="5:18" ht="15.75" x14ac:dyDescent="0.25">
      <c r="E328" s="22"/>
      <c r="F328" s="22"/>
      <c r="G328" s="51"/>
      <c r="H328" s="22"/>
      <c r="I328" s="22"/>
      <c r="J328" s="20"/>
      <c r="K328" s="20"/>
      <c r="L328" s="22"/>
      <c r="M328" s="22"/>
      <c r="N328" s="22"/>
      <c r="O328" s="22"/>
      <c r="P328" s="22"/>
      <c r="Q328" s="22"/>
      <c r="R328" s="22"/>
    </row>
    <row r="329" spans="5:18" ht="15.75" x14ac:dyDescent="0.25">
      <c r="E329" s="22"/>
      <c r="F329" s="22"/>
      <c r="G329" s="51"/>
      <c r="H329" s="22"/>
      <c r="I329" s="22"/>
      <c r="J329" s="20"/>
      <c r="K329" s="20"/>
      <c r="L329" s="22"/>
      <c r="M329" s="22"/>
      <c r="N329" s="22"/>
      <c r="O329" s="22"/>
      <c r="P329" s="22"/>
      <c r="Q329" s="22"/>
      <c r="R329" s="22"/>
    </row>
    <row r="330" spans="5:18" ht="15.75" x14ac:dyDescent="0.25">
      <c r="E330" s="22"/>
      <c r="F330" s="22"/>
      <c r="G330" s="51"/>
      <c r="H330" s="22"/>
      <c r="I330" s="22"/>
      <c r="J330" s="20"/>
      <c r="K330" s="20"/>
      <c r="L330" s="22"/>
      <c r="M330" s="22"/>
      <c r="N330" s="22"/>
      <c r="O330" s="22"/>
      <c r="P330" s="22"/>
      <c r="Q330" s="22"/>
      <c r="R330" s="22"/>
    </row>
    <row r="331" spans="5:18" ht="15.75" x14ac:dyDescent="0.25">
      <c r="E331" s="22"/>
      <c r="F331" s="22"/>
      <c r="G331" s="51"/>
      <c r="H331" s="22"/>
      <c r="I331" s="22"/>
      <c r="J331" s="20"/>
      <c r="K331" s="20"/>
      <c r="L331" s="22"/>
      <c r="M331" s="22"/>
      <c r="N331" s="22"/>
      <c r="O331" s="22"/>
      <c r="P331" s="22"/>
      <c r="Q331" s="22"/>
      <c r="R331" s="22"/>
    </row>
    <row r="332" spans="5:18" ht="15.75" x14ac:dyDescent="0.25">
      <c r="E332" s="22"/>
      <c r="F332" s="22"/>
      <c r="G332" s="51"/>
      <c r="H332" s="22"/>
      <c r="I332" s="22"/>
      <c r="J332" s="20"/>
      <c r="K332" s="20"/>
      <c r="L332" s="22"/>
      <c r="M332" s="22"/>
      <c r="N332" s="22"/>
      <c r="O332" s="22"/>
      <c r="P332" s="22"/>
      <c r="Q332" s="22"/>
      <c r="R332" s="22"/>
    </row>
    <row r="333" spans="5:18" ht="15.75" x14ac:dyDescent="0.25">
      <c r="E333" s="22"/>
      <c r="F333" s="22"/>
      <c r="G333" s="51"/>
      <c r="H333" s="22"/>
      <c r="I333" s="22"/>
      <c r="J333" s="20"/>
      <c r="K333" s="20"/>
      <c r="L333" s="22"/>
      <c r="M333" s="22"/>
      <c r="N333" s="22"/>
      <c r="O333" s="22"/>
      <c r="P333" s="22"/>
      <c r="Q333" s="22"/>
      <c r="R333" s="22"/>
    </row>
    <row r="334" spans="5:18" ht="15.75" x14ac:dyDescent="0.25">
      <c r="E334" s="22"/>
      <c r="F334" s="22"/>
      <c r="G334" s="51"/>
      <c r="H334" s="22"/>
      <c r="I334" s="22"/>
      <c r="J334" s="20"/>
      <c r="K334" s="20"/>
      <c r="L334" s="22"/>
      <c r="M334" s="22"/>
      <c r="N334" s="22"/>
      <c r="O334" s="22"/>
      <c r="P334" s="22"/>
      <c r="Q334" s="22"/>
      <c r="R334" s="22"/>
    </row>
    <row r="335" spans="5:18" ht="15.75" x14ac:dyDescent="0.25">
      <c r="E335" s="22"/>
      <c r="F335" s="22"/>
      <c r="G335" s="51"/>
      <c r="H335" s="22"/>
      <c r="I335" s="22"/>
      <c r="J335" s="20"/>
      <c r="K335" s="20"/>
      <c r="L335" s="22"/>
      <c r="M335" s="22"/>
      <c r="N335" s="22"/>
      <c r="O335" s="22"/>
      <c r="P335" s="22"/>
      <c r="Q335" s="22"/>
      <c r="R335" s="22"/>
    </row>
    <row r="336" spans="5:18" ht="15.75" x14ac:dyDescent="0.25">
      <c r="E336" s="22"/>
      <c r="F336" s="22"/>
      <c r="G336" s="51"/>
      <c r="H336" s="22"/>
      <c r="I336" s="22"/>
      <c r="J336" s="20"/>
      <c r="K336" s="20"/>
      <c r="L336" s="22"/>
      <c r="M336" s="22"/>
      <c r="N336" s="22"/>
      <c r="O336" s="22"/>
      <c r="P336" s="22"/>
      <c r="Q336" s="22"/>
      <c r="R336" s="22"/>
    </row>
    <row r="337" spans="5:18" ht="15.75" x14ac:dyDescent="0.25">
      <c r="E337" s="22"/>
      <c r="F337" s="22"/>
      <c r="G337" s="51"/>
      <c r="H337" s="22"/>
      <c r="I337" s="22"/>
      <c r="J337" s="20"/>
      <c r="K337" s="20"/>
      <c r="L337" s="22"/>
      <c r="M337" s="22"/>
      <c r="N337" s="22"/>
      <c r="O337" s="22"/>
      <c r="P337" s="22"/>
      <c r="Q337" s="22"/>
      <c r="R337" s="22"/>
    </row>
    <row r="338" spans="5:18" ht="15.75" x14ac:dyDescent="0.25">
      <c r="E338" s="22"/>
      <c r="F338" s="22"/>
      <c r="G338" s="51"/>
      <c r="H338" s="22"/>
      <c r="I338" s="22"/>
      <c r="J338" s="20"/>
      <c r="K338" s="20"/>
      <c r="L338" s="22"/>
      <c r="M338" s="22"/>
      <c r="N338" s="22"/>
      <c r="O338" s="22"/>
      <c r="P338" s="22"/>
      <c r="Q338" s="22"/>
      <c r="R338" s="22"/>
    </row>
    <row r="339" spans="5:18" ht="15.75" x14ac:dyDescent="0.25">
      <c r="E339" s="22"/>
      <c r="F339" s="22"/>
      <c r="G339" s="51"/>
      <c r="H339" s="22"/>
      <c r="I339" s="22"/>
      <c r="J339" s="20"/>
      <c r="K339" s="20"/>
      <c r="L339" s="22"/>
      <c r="M339" s="22"/>
      <c r="N339" s="22"/>
      <c r="O339" s="22"/>
      <c r="P339" s="22"/>
      <c r="Q339" s="22"/>
      <c r="R339" s="22"/>
    </row>
    <row r="340" spans="5:18" ht="15.75" x14ac:dyDescent="0.25">
      <c r="E340" s="22"/>
      <c r="F340" s="22"/>
      <c r="G340" s="51"/>
      <c r="H340" s="22"/>
      <c r="I340" s="22"/>
      <c r="J340" s="20"/>
      <c r="K340" s="20"/>
      <c r="L340" s="22"/>
      <c r="M340" s="22"/>
      <c r="N340" s="22"/>
      <c r="O340" s="22"/>
      <c r="P340" s="22"/>
      <c r="Q340" s="22"/>
      <c r="R340" s="22"/>
    </row>
    <row r="341" spans="5:18" ht="15.75" x14ac:dyDescent="0.25">
      <c r="E341" s="22"/>
      <c r="F341" s="22"/>
      <c r="G341" s="51"/>
      <c r="H341" s="22"/>
      <c r="I341" s="22"/>
      <c r="J341" s="20"/>
      <c r="K341" s="20"/>
      <c r="L341" s="22"/>
      <c r="M341" s="22"/>
      <c r="N341" s="22"/>
      <c r="O341" s="22"/>
      <c r="P341" s="22"/>
      <c r="Q341" s="22"/>
      <c r="R341" s="22"/>
    </row>
    <row r="342" spans="5:18" ht="15.75" x14ac:dyDescent="0.25">
      <c r="E342" s="22"/>
      <c r="F342" s="22"/>
      <c r="G342" s="51"/>
      <c r="H342" s="22"/>
      <c r="I342" s="22"/>
      <c r="J342" s="20"/>
      <c r="K342" s="20"/>
      <c r="L342" s="22"/>
      <c r="M342" s="22"/>
      <c r="N342" s="22"/>
      <c r="O342" s="22"/>
      <c r="P342" s="22"/>
      <c r="Q342" s="22"/>
      <c r="R342" s="22"/>
    </row>
    <row r="343" spans="5:18" ht="15.75" x14ac:dyDescent="0.25">
      <c r="E343" s="22"/>
      <c r="F343" s="22"/>
      <c r="G343" s="51"/>
      <c r="H343" s="22"/>
      <c r="I343" s="22"/>
      <c r="J343" s="20"/>
      <c r="K343" s="20"/>
      <c r="L343" s="22"/>
      <c r="M343" s="22"/>
      <c r="N343" s="22"/>
      <c r="O343" s="22"/>
      <c r="P343" s="22"/>
      <c r="Q343" s="22"/>
      <c r="R343" s="22"/>
    </row>
    <row r="344" spans="5:18" ht="15.75" x14ac:dyDescent="0.25">
      <c r="E344" s="22"/>
      <c r="F344" s="22"/>
      <c r="G344" s="51"/>
      <c r="H344" s="22"/>
      <c r="I344" s="22"/>
      <c r="J344" s="20"/>
      <c r="K344" s="20"/>
      <c r="L344" s="22"/>
      <c r="M344" s="22"/>
      <c r="N344" s="22"/>
      <c r="O344" s="22"/>
      <c r="P344" s="22"/>
      <c r="Q344" s="22"/>
      <c r="R344" s="22"/>
    </row>
    <row r="345" spans="5:18" ht="15.75" x14ac:dyDescent="0.25">
      <c r="E345" s="22"/>
      <c r="F345" s="22"/>
      <c r="G345" s="51"/>
      <c r="H345" s="22"/>
      <c r="I345" s="22"/>
      <c r="J345" s="20"/>
      <c r="K345" s="20"/>
      <c r="L345" s="22"/>
      <c r="M345" s="22"/>
      <c r="N345" s="22"/>
      <c r="O345" s="22"/>
      <c r="P345" s="22"/>
      <c r="Q345" s="22"/>
      <c r="R345" s="22"/>
    </row>
    <row r="346" spans="5:18" ht="15.75" x14ac:dyDescent="0.25">
      <c r="E346" s="22"/>
      <c r="F346" s="22"/>
      <c r="G346" s="51"/>
      <c r="H346" s="22"/>
      <c r="I346" s="22"/>
      <c r="J346" s="20"/>
      <c r="K346" s="20"/>
      <c r="L346" s="22"/>
      <c r="M346" s="22"/>
      <c r="N346" s="22"/>
      <c r="O346" s="22"/>
      <c r="P346" s="22"/>
      <c r="Q346" s="22"/>
      <c r="R346" s="22"/>
    </row>
    <row r="347" spans="5:18" ht="15.75" x14ac:dyDescent="0.25">
      <c r="E347" s="22"/>
      <c r="F347" s="22"/>
      <c r="G347" s="51"/>
      <c r="H347" s="22"/>
      <c r="I347" s="22"/>
      <c r="J347" s="20"/>
      <c r="K347" s="20"/>
      <c r="L347" s="22"/>
      <c r="M347" s="22"/>
      <c r="N347" s="22"/>
      <c r="O347" s="22"/>
      <c r="P347" s="22"/>
      <c r="Q347" s="22"/>
      <c r="R347" s="22"/>
    </row>
    <row r="348" spans="5:18" ht="15.75" x14ac:dyDescent="0.25">
      <c r="E348" s="22"/>
      <c r="F348" s="22"/>
      <c r="G348" s="51"/>
      <c r="H348" s="22"/>
      <c r="I348" s="22"/>
      <c r="J348" s="20"/>
      <c r="K348" s="20"/>
      <c r="L348" s="22"/>
      <c r="M348" s="22"/>
      <c r="N348" s="22"/>
      <c r="O348" s="22"/>
      <c r="P348" s="22"/>
      <c r="Q348" s="22"/>
      <c r="R348" s="22"/>
    </row>
    <row r="349" spans="5:18" ht="15.75" x14ac:dyDescent="0.25">
      <c r="E349" s="22"/>
      <c r="F349" s="22"/>
      <c r="G349" s="51"/>
      <c r="H349" s="22"/>
      <c r="I349" s="22"/>
      <c r="J349" s="20"/>
      <c r="K349" s="20"/>
      <c r="L349" s="22"/>
      <c r="M349" s="22"/>
      <c r="N349" s="22"/>
      <c r="O349" s="22"/>
      <c r="P349" s="22"/>
      <c r="Q349" s="22"/>
      <c r="R349" s="22"/>
    </row>
    <row r="350" spans="5:18" ht="15.75" x14ac:dyDescent="0.25">
      <c r="E350" s="22"/>
      <c r="F350" s="22"/>
      <c r="G350" s="51"/>
      <c r="H350" s="22"/>
      <c r="I350" s="22"/>
      <c r="J350" s="20"/>
      <c r="K350" s="20"/>
      <c r="L350" s="22"/>
      <c r="M350" s="22"/>
      <c r="N350" s="22"/>
      <c r="O350" s="22"/>
      <c r="P350" s="22"/>
      <c r="Q350" s="22"/>
      <c r="R350" s="22"/>
    </row>
    <row r="351" spans="5:18" ht="15.75" x14ac:dyDescent="0.25">
      <c r="E351" s="22"/>
      <c r="F351" s="22"/>
      <c r="G351" s="51"/>
      <c r="H351" s="22"/>
      <c r="I351" s="22"/>
      <c r="J351" s="20"/>
      <c r="K351" s="20"/>
      <c r="L351" s="22"/>
      <c r="M351" s="22"/>
      <c r="N351" s="22"/>
      <c r="O351" s="22"/>
      <c r="P351" s="22"/>
      <c r="Q351" s="22"/>
      <c r="R351" s="22"/>
    </row>
    <row r="352" spans="5:18" ht="15.75" x14ac:dyDescent="0.25">
      <c r="E352" s="22"/>
      <c r="F352" s="22"/>
      <c r="G352" s="51"/>
      <c r="H352" s="22"/>
      <c r="I352" s="22"/>
      <c r="J352" s="20"/>
      <c r="K352" s="20"/>
      <c r="L352" s="22"/>
      <c r="M352" s="22"/>
      <c r="N352" s="22"/>
      <c r="O352" s="22"/>
      <c r="P352" s="22"/>
      <c r="Q352" s="22"/>
      <c r="R352" s="22"/>
    </row>
    <row r="353" spans="5:18" ht="15.75" x14ac:dyDescent="0.25">
      <c r="E353" s="22"/>
      <c r="F353" s="22"/>
      <c r="G353" s="51"/>
      <c r="H353" s="22"/>
      <c r="I353" s="22"/>
      <c r="J353" s="20"/>
      <c r="K353" s="20"/>
      <c r="L353" s="22"/>
      <c r="M353" s="22"/>
      <c r="N353" s="22"/>
      <c r="O353" s="22"/>
      <c r="P353" s="22"/>
      <c r="Q353" s="22"/>
      <c r="R353" s="22"/>
    </row>
    <row r="354" spans="5:18" ht="15.75" x14ac:dyDescent="0.25">
      <c r="E354" s="22"/>
      <c r="F354" s="22"/>
      <c r="G354" s="51"/>
      <c r="H354" s="22"/>
      <c r="I354" s="22"/>
      <c r="J354" s="20"/>
      <c r="K354" s="20"/>
      <c r="L354" s="22"/>
      <c r="M354" s="22"/>
      <c r="N354" s="22"/>
      <c r="O354" s="22"/>
      <c r="P354" s="22"/>
      <c r="Q354" s="22"/>
      <c r="R354" s="22"/>
    </row>
    <row r="355" spans="5:18" ht="15.75" x14ac:dyDescent="0.25">
      <c r="E355" s="22"/>
      <c r="F355" s="22"/>
      <c r="G355" s="51"/>
      <c r="H355" s="22"/>
      <c r="I355" s="22"/>
      <c r="J355" s="20"/>
      <c r="K355" s="20"/>
      <c r="L355" s="22"/>
      <c r="M355" s="22"/>
      <c r="N355" s="22"/>
      <c r="O355" s="22"/>
      <c r="P355" s="22"/>
      <c r="Q355" s="22"/>
      <c r="R355" s="22"/>
    </row>
    <row r="356" spans="5:18" ht="15.75" x14ac:dyDescent="0.25">
      <c r="E356" s="22"/>
      <c r="F356" s="22"/>
      <c r="G356" s="51"/>
      <c r="H356" s="22"/>
      <c r="I356" s="22"/>
      <c r="J356" s="20"/>
      <c r="K356" s="20"/>
      <c r="L356" s="22"/>
      <c r="M356" s="22"/>
      <c r="N356" s="22"/>
      <c r="O356" s="22"/>
      <c r="P356" s="22"/>
      <c r="Q356" s="22"/>
      <c r="R356" s="22"/>
    </row>
    <row r="357" spans="5:18" ht="15.75" x14ac:dyDescent="0.25">
      <c r="E357" s="22"/>
      <c r="F357" s="22"/>
      <c r="G357" s="51"/>
      <c r="H357" s="22"/>
      <c r="I357" s="22"/>
      <c r="J357" s="20"/>
      <c r="K357" s="20"/>
      <c r="L357" s="22"/>
      <c r="M357" s="22"/>
      <c r="N357" s="22"/>
      <c r="O357" s="22"/>
      <c r="P357" s="22"/>
      <c r="Q357" s="22"/>
      <c r="R357" s="22"/>
    </row>
    <row r="358" spans="5:18" ht="15.75" x14ac:dyDescent="0.25">
      <c r="E358" s="22"/>
      <c r="F358" s="22"/>
      <c r="G358" s="51"/>
      <c r="H358" s="22"/>
      <c r="I358" s="22"/>
      <c r="J358" s="20"/>
      <c r="K358" s="20"/>
      <c r="L358" s="22"/>
      <c r="M358" s="22"/>
      <c r="N358" s="22"/>
      <c r="O358" s="22"/>
      <c r="P358" s="22"/>
      <c r="Q358" s="22"/>
      <c r="R358" s="22"/>
    </row>
    <row r="359" spans="5:18" ht="15.75" x14ac:dyDescent="0.25">
      <c r="E359" s="22"/>
      <c r="F359" s="22"/>
      <c r="G359" s="51"/>
      <c r="H359" s="22"/>
      <c r="I359" s="22"/>
      <c r="J359" s="20"/>
      <c r="K359" s="20"/>
      <c r="L359" s="22"/>
      <c r="M359" s="22"/>
      <c r="N359" s="22"/>
      <c r="O359" s="22"/>
      <c r="P359" s="22"/>
      <c r="Q359" s="22"/>
      <c r="R359" s="22"/>
    </row>
    <row r="360" spans="5:18" ht="15.75" x14ac:dyDescent="0.25">
      <c r="E360" s="22"/>
      <c r="F360" s="22"/>
      <c r="G360" s="51"/>
      <c r="H360" s="22"/>
      <c r="I360" s="22"/>
      <c r="J360" s="20"/>
      <c r="K360" s="20"/>
      <c r="L360" s="22"/>
      <c r="M360" s="22"/>
      <c r="N360" s="22"/>
      <c r="O360" s="22"/>
      <c r="P360" s="22"/>
      <c r="Q360" s="22"/>
      <c r="R360" s="22"/>
    </row>
    <row r="361" spans="5:18" ht="15.75" x14ac:dyDescent="0.25">
      <c r="E361" s="22"/>
      <c r="F361" s="22"/>
      <c r="G361" s="51"/>
      <c r="H361" s="22"/>
      <c r="I361" s="22"/>
      <c r="J361" s="20"/>
      <c r="K361" s="20"/>
      <c r="L361" s="22"/>
      <c r="M361" s="22"/>
      <c r="N361" s="22"/>
      <c r="O361" s="22"/>
      <c r="P361" s="22"/>
      <c r="Q361" s="22"/>
      <c r="R361" s="22"/>
    </row>
    <row r="362" spans="5:18" ht="15.75" x14ac:dyDescent="0.25">
      <c r="E362" s="22"/>
      <c r="F362" s="22"/>
      <c r="G362" s="51"/>
      <c r="H362" s="22"/>
      <c r="I362" s="22"/>
      <c r="J362" s="20"/>
      <c r="K362" s="20"/>
      <c r="L362" s="22"/>
      <c r="M362" s="22"/>
      <c r="N362" s="22"/>
      <c r="O362" s="22"/>
      <c r="P362" s="22"/>
      <c r="Q362" s="22"/>
      <c r="R362" s="22"/>
    </row>
    <row r="363" spans="5:18" ht="15.75" x14ac:dyDescent="0.25">
      <c r="E363" s="22"/>
      <c r="F363" s="22"/>
      <c r="G363" s="51"/>
      <c r="H363" s="22"/>
      <c r="I363" s="22"/>
      <c r="J363" s="20"/>
      <c r="K363" s="20"/>
      <c r="L363" s="22"/>
      <c r="M363" s="22"/>
      <c r="N363" s="22"/>
      <c r="O363" s="22"/>
      <c r="P363" s="22"/>
      <c r="Q363" s="22"/>
      <c r="R363" s="22"/>
    </row>
    <row r="364" spans="5:18" ht="15.75" x14ac:dyDescent="0.25">
      <c r="E364" s="22"/>
      <c r="F364" s="22"/>
      <c r="G364" s="51"/>
      <c r="H364" s="22"/>
      <c r="I364" s="22"/>
      <c r="J364" s="20"/>
      <c r="K364" s="20"/>
      <c r="L364" s="22"/>
      <c r="M364" s="22"/>
      <c r="N364" s="22"/>
      <c r="O364" s="22"/>
      <c r="P364" s="22"/>
      <c r="Q364" s="22"/>
      <c r="R364" s="22"/>
    </row>
    <row r="365" spans="5:18" ht="15.75" x14ac:dyDescent="0.25">
      <c r="E365" s="22"/>
      <c r="F365" s="22"/>
      <c r="G365" s="51"/>
      <c r="H365" s="22"/>
      <c r="I365" s="22"/>
      <c r="J365" s="20"/>
      <c r="K365" s="20"/>
      <c r="L365" s="22"/>
      <c r="M365" s="22"/>
      <c r="N365" s="22"/>
      <c r="O365" s="22"/>
      <c r="P365" s="22"/>
      <c r="Q365" s="22"/>
      <c r="R365" s="22"/>
    </row>
    <row r="366" spans="5:18" ht="15.75" x14ac:dyDescent="0.25">
      <c r="E366" s="22"/>
      <c r="F366" s="22"/>
      <c r="G366" s="51"/>
      <c r="H366" s="22"/>
      <c r="I366" s="22"/>
      <c r="J366" s="20"/>
      <c r="K366" s="20"/>
      <c r="L366" s="22"/>
      <c r="M366" s="22"/>
      <c r="N366" s="22"/>
      <c r="O366" s="22"/>
      <c r="P366" s="22"/>
      <c r="Q366" s="22"/>
      <c r="R366" s="22"/>
    </row>
    <row r="367" spans="5:18" ht="15.75" x14ac:dyDescent="0.25">
      <c r="E367" s="22"/>
      <c r="F367" s="22"/>
      <c r="G367" s="51"/>
      <c r="H367" s="22"/>
      <c r="I367" s="22"/>
      <c r="J367" s="20"/>
      <c r="K367" s="20"/>
      <c r="L367" s="22"/>
      <c r="M367" s="22"/>
      <c r="N367" s="22"/>
      <c r="O367" s="22"/>
      <c r="P367" s="22"/>
      <c r="Q367" s="22"/>
      <c r="R367" s="22"/>
    </row>
    <row r="368" spans="5:18" ht="15.75" x14ac:dyDescent="0.25">
      <c r="E368" s="22"/>
      <c r="F368" s="22"/>
      <c r="G368" s="51"/>
      <c r="H368" s="22"/>
      <c r="I368" s="22"/>
      <c r="J368" s="20"/>
      <c r="K368" s="20"/>
      <c r="L368" s="22"/>
      <c r="M368" s="22"/>
      <c r="N368" s="22"/>
      <c r="O368" s="22"/>
      <c r="P368" s="22"/>
      <c r="Q368" s="22"/>
      <c r="R368" s="22"/>
    </row>
    <row r="369" spans="5:18" ht="15.75" x14ac:dyDescent="0.25">
      <c r="E369" s="22"/>
      <c r="F369" s="22"/>
      <c r="G369" s="51"/>
      <c r="H369" s="22"/>
      <c r="I369" s="22"/>
      <c r="J369" s="20"/>
      <c r="K369" s="20"/>
      <c r="L369" s="22"/>
      <c r="M369" s="22"/>
      <c r="N369" s="22"/>
      <c r="O369" s="22"/>
      <c r="P369" s="22"/>
      <c r="Q369" s="22"/>
      <c r="R369" s="22"/>
    </row>
    <row r="370" spans="5:18" ht="15.75" x14ac:dyDescent="0.25">
      <c r="E370" s="22"/>
      <c r="F370" s="22"/>
      <c r="G370" s="51"/>
      <c r="H370" s="22"/>
      <c r="I370" s="22"/>
      <c r="J370" s="20"/>
      <c r="K370" s="20"/>
      <c r="L370" s="22"/>
      <c r="M370" s="22"/>
      <c r="N370" s="22"/>
      <c r="O370" s="22"/>
      <c r="P370" s="22"/>
      <c r="Q370" s="22"/>
      <c r="R370" s="22"/>
    </row>
    <row r="371" spans="5:18" ht="15.75" x14ac:dyDescent="0.25">
      <c r="E371" s="22"/>
      <c r="F371" s="22"/>
      <c r="G371" s="51"/>
      <c r="H371" s="22"/>
      <c r="I371" s="22"/>
      <c r="J371" s="20"/>
      <c r="K371" s="20"/>
      <c r="L371" s="22"/>
      <c r="M371" s="22"/>
      <c r="N371" s="22"/>
      <c r="O371" s="22"/>
      <c r="P371" s="22"/>
      <c r="Q371" s="22"/>
      <c r="R371" s="22"/>
    </row>
    <row r="372" spans="5:18" ht="15.75" x14ac:dyDescent="0.25">
      <c r="E372" s="22"/>
      <c r="F372" s="22"/>
      <c r="G372" s="51"/>
      <c r="H372" s="22"/>
      <c r="I372" s="22"/>
      <c r="J372" s="20"/>
      <c r="K372" s="20"/>
      <c r="L372" s="22"/>
      <c r="M372" s="22"/>
      <c r="N372" s="22"/>
      <c r="O372" s="22"/>
      <c r="P372" s="22"/>
      <c r="Q372" s="22"/>
      <c r="R372" s="22"/>
    </row>
    <row r="373" spans="5:18" ht="15.75" x14ac:dyDescent="0.25">
      <c r="E373" s="22"/>
      <c r="F373" s="22"/>
      <c r="G373" s="51"/>
      <c r="H373" s="22"/>
      <c r="I373" s="22"/>
      <c r="J373" s="20"/>
      <c r="K373" s="20"/>
      <c r="L373" s="22"/>
      <c r="M373" s="22"/>
      <c r="N373" s="22"/>
      <c r="O373" s="22"/>
      <c r="P373" s="22"/>
      <c r="Q373" s="22"/>
      <c r="R373" s="22"/>
    </row>
    <row r="374" spans="5:18" ht="15.75" x14ac:dyDescent="0.25">
      <c r="E374" s="22"/>
      <c r="F374" s="22"/>
      <c r="G374" s="51"/>
      <c r="H374" s="22"/>
      <c r="I374" s="22"/>
      <c r="J374" s="20"/>
      <c r="K374" s="20"/>
      <c r="L374" s="22"/>
      <c r="M374" s="22"/>
      <c r="N374" s="22"/>
      <c r="O374" s="22"/>
      <c r="P374" s="22"/>
      <c r="Q374" s="22"/>
      <c r="R374" s="22"/>
    </row>
    <row r="375" spans="5:18" ht="15.75" x14ac:dyDescent="0.25">
      <c r="E375" s="22"/>
      <c r="F375" s="22"/>
      <c r="G375" s="51"/>
      <c r="H375" s="22"/>
      <c r="I375" s="22"/>
      <c r="J375" s="20"/>
      <c r="K375" s="20"/>
      <c r="L375" s="22"/>
      <c r="M375" s="22"/>
      <c r="N375" s="22"/>
      <c r="O375" s="22"/>
      <c r="P375" s="22"/>
      <c r="Q375" s="22"/>
      <c r="R375" s="22"/>
    </row>
    <row r="376" spans="5:18" ht="15.75" x14ac:dyDescent="0.25">
      <c r="E376" s="22"/>
      <c r="F376" s="22"/>
      <c r="G376" s="51"/>
      <c r="H376" s="22"/>
      <c r="I376" s="22"/>
      <c r="J376" s="20"/>
      <c r="K376" s="20"/>
      <c r="L376" s="22"/>
      <c r="M376" s="22"/>
      <c r="N376" s="22"/>
      <c r="O376" s="22"/>
      <c r="P376" s="22"/>
      <c r="Q376" s="22"/>
      <c r="R376" s="22"/>
    </row>
    <row r="377" spans="5:18" ht="15.75" x14ac:dyDescent="0.25">
      <c r="E377" s="22"/>
      <c r="F377" s="22"/>
      <c r="G377" s="51"/>
      <c r="H377" s="22"/>
      <c r="I377" s="22"/>
      <c r="J377" s="20"/>
      <c r="K377" s="20"/>
      <c r="L377" s="22"/>
      <c r="M377" s="22"/>
      <c r="N377" s="22"/>
      <c r="O377" s="22"/>
      <c r="P377" s="22"/>
      <c r="Q377" s="22"/>
      <c r="R377" s="22"/>
    </row>
    <row r="378" spans="5:18" ht="15.75" x14ac:dyDescent="0.25">
      <c r="E378" s="22"/>
      <c r="F378" s="22"/>
      <c r="G378" s="51"/>
      <c r="H378" s="22"/>
      <c r="I378" s="22"/>
      <c r="J378" s="20"/>
      <c r="K378" s="20"/>
      <c r="L378" s="22"/>
      <c r="M378" s="22"/>
      <c r="N378" s="22"/>
      <c r="O378" s="22"/>
      <c r="P378" s="22"/>
      <c r="Q378" s="22"/>
      <c r="R378" s="22"/>
    </row>
    <row r="379" spans="5:18" ht="15.75" x14ac:dyDescent="0.25">
      <c r="E379" s="22"/>
      <c r="F379" s="22"/>
      <c r="G379" s="51"/>
      <c r="H379" s="22"/>
      <c r="I379" s="22"/>
      <c r="J379" s="20"/>
      <c r="K379" s="20"/>
      <c r="L379" s="22"/>
      <c r="M379" s="22"/>
      <c r="N379" s="22"/>
      <c r="O379" s="22"/>
      <c r="P379" s="22"/>
      <c r="Q379" s="22"/>
      <c r="R379" s="22"/>
    </row>
    <row r="380" spans="5:18" ht="15.75" x14ac:dyDescent="0.25">
      <c r="E380" s="22"/>
      <c r="F380" s="22"/>
      <c r="G380" s="51"/>
      <c r="H380" s="22"/>
      <c r="I380" s="22"/>
      <c r="J380" s="20"/>
      <c r="K380" s="20"/>
      <c r="L380" s="22"/>
      <c r="M380" s="22"/>
      <c r="N380" s="22"/>
      <c r="O380" s="22"/>
      <c r="P380" s="22"/>
      <c r="Q380" s="22"/>
      <c r="R380" s="22"/>
    </row>
    <row r="381" spans="5:18" ht="15.75" x14ac:dyDescent="0.25">
      <c r="E381" s="22"/>
      <c r="F381" s="22"/>
      <c r="G381" s="51"/>
      <c r="H381" s="22"/>
      <c r="I381" s="22"/>
      <c r="J381" s="20"/>
      <c r="K381" s="20"/>
      <c r="L381" s="22"/>
      <c r="M381" s="22"/>
      <c r="N381" s="22"/>
      <c r="O381" s="22"/>
      <c r="P381" s="22"/>
      <c r="Q381" s="22"/>
      <c r="R381" s="22"/>
    </row>
    <row r="382" spans="5:18" ht="15.75" x14ac:dyDescent="0.25">
      <c r="E382" s="22"/>
      <c r="F382" s="22"/>
      <c r="G382" s="51"/>
      <c r="H382" s="22"/>
      <c r="I382" s="22"/>
      <c r="J382" s="20"/>
      <c r="K382" s="20"/>
      <c r="L382" s="22"/>
      <c r="M382" s="22"/>
      <c r="N382" s="22"/>
      <c r="O382" s="22"/>
      <c r="P382" s="22"/>
      <c r="Q382" s="22"/>
      <c r="R382" s="22"/>
    </row>
    <row r="383" spans="5:18" ht="15.75" x14ac:dyDescent="0.25">
      <c r="E383" s="22"/>
      <c r="F383" s="22"/>
      <c r="G383" s="51"/>
      <c r="H383" s="22"/>
      <c r="I383" s="22"/>
      <c r="J383" s="20"/>
      <c r="K383" s="20"/>
      <c r="L383" s="22"/>
      <c r="M383" s="22"/>
      <c r="N383" s="22"/>
      <c r="O383" s="22"/>
      <c r="P383" s="22"/>
      <c r="Q383" s="22"/>
      <c r="R383" s="22"/>
    </row>
    <row r="384" spans="5:18" ht="15.75" x14ac:dyDescent="0.25">
      <c r="E384" s="22"/>
      <c r="F384" s="22"/>
      <c r="G384" s="51"/>
      <c r="H384" s="22"/>
      <c r="I384" s="22"/>
      <c r="J384" s="20"/>
      <c r="K384" s="20"/>
      <c r="L384" s="22"/>
      <c r="M384" s="22"/>
      <c r="N384" s="22"/>
      <c r="O384" s="22"/>
      <c r="P384" s="22"/>
      <c r="Q384" s="22"/>
      <c r="R384" s="22"/>
    </row>
    <row r="385" spans="5:18" ht="15.75" x14ac:dyDescent="0.25">
      <c r="E385" s="22"/>
      <c r="F385" s="22"/>
      <c r="G385" s="51"/>
      <c r="H385" s="22"/>
      <c r="I385" s="22"/>
      <c r="J385" s="20"/>
      <c r="K385" s="20"/>
      <c r="L385" s="22"/>
      <c r="M385" s="22"/>
      <c r="N385" s="22"/>
      <c r="O385" s="22"/>
      <c r="P385" s="22"/>
      <c r="Q385" s="22"/>
      <c r="R385" s="22"/>
    </row>
    <row r="386" spans="5:18" ht="15.75" x14ac:dyDescent="0.25">
      <c r="E386" s="22"/>
      <c r="F386" s="22"/>
      <c r="G386" s="51"/>
      <c r="H386" s="22"/>
      <c r="I386" s="22"/>
      <c r="J386" s="20"/>
      <c r="K386" s="20"/>
      <c r="L386" s="22"/>
      <c r="M386" s="22"/>
      <c r="N386" s="22"/>
      <c r="O386" s="22"/>
      <c r="P386" s="22"/>
      <c r="Q386" s="22"/>
      <c r="R386" s="22"/>
    </row>
    <row r="387" spans="5:18" ht="15.75" x14ac:dyDescent="0.25">
      <c r="E387" s="22"/>
      <c r="F387" s="22"/>
      <c r="G387" s="51"/>
      <c r="H387" s="22"/>
      <c r="I387" s="22"/>
      <c r="J387" s="20"/>
      <c r="K387" s="20"/>
      <c r="L387" s="22"/>
      <c r="M387" s="22"/>
      <c r="N387" s="22"/>
      <c r="O387" s="22"/>
      <c r="P387" s="22"/>
      <c r="Q387" s="22"/>
      <c r="R387" s="22"/>
    </row>
    <row r="388" spans="5:18" ht="15.75" x14ac:dyDescent="0.25">
      <c r="E388" s="22"/>
      <c r="F388" s="22"/>
      <c r="G388" s="51"/>
      <c r="H388" s="22"/>
      <c r="I388" s="22"/>
      <c r="J388" s="20"/>
      <c r="K388" s="20"/>
      <c r="L388" s="22"/>
      <c r="M388" s="22"/>
      <c r="N388" s="22"/>
      <c r="O388" s="22"/>
      <c r="P388" s="22"/>
      <c r="Q388" s="22"/>
      <c r="R388" s="22"/>
    </row>
    <row r="389" spans="5:18" ht="15.75" x14ac:dyDescent="0.25">
      <c r="E389" s="22"/>
      <c r="F389" s="22"/>
      <c r="G389" s="51"/>
      <c r="H389" s="22"/>
      <c r="I389" s="22"/>
      <c r="J389" s="20"/>
      <c r="K389" s="20"/>
      <c r="L389" s="22"/>
      <c r="M389" s="22"/>
      <c r="N389" s="22"/>
      <c r="O389" s="22"/>
      <c r="P389" s="22"/>
      <c r="Q389" s="22"/>
      <c r="R389" s="22"/>
    </row>
    <row r="390" spans="5:18" ht="15.75" x14ac:dyDescent="0.25">
      <c r="E390" s="22"/>
      <c r="F390" s="22"/>
      <c r="G390" s="51"/>
      <c r="H390" s="22"/>
      <c r="I390" s="22"/>
      <c r="J390" s="20"/>
      <c r="K390" s="20"/>
      <c r="L390" s="22"/>
      <c r="M390" s="22"/>
      <c r="N390" s="22"/>
      <c r="O390" s="22"/>
      <c r="P390" s="22"/>
      <c r="Q390" s="22"/>
      <c r="R390" s="22"/>
    </row>
    <row r="391" spans="5:18" ht="15.75" x14ac:dyDescent="0.25">
      <c r="E391" s="22"/>
      <c r="F391" s="22"/>
      <c r="G391" s="51"/>
      <c r="H391" s="22"/>
      <c r="I391" s="22"/>
      <c r="J391" s="20"/>
      <c r="K391" s="20"/>
      <c r="L391" s="22"/>
      <c r="M391" s="22"/>
      <c r="N391" s="22"/>
      <c r="O391" s="22"/>
      <c r="P391" s="22"/>
      <c r="Q391" s="22"/>
      <c r="R391" s="22"/>
    </row>
    <row r="392" spans="5:18" ht="15.75" x14ac:dyDescent="0.25">
      <c r="E392" s="22"/>
      <c r="F392" s="22"/>
      <c r="G392" s="51"/>
      <c r="H392" s="22"/>
      <c r="I392" s="22"/>
      <c r="J392" s="20"/>
      <c r="K392" s="20"/>
      <c r="L392" s="22"/>
      <c r="M392" s="22"/>
      <c r="N392" s="22"/>
      <c r="O392" s="22"/>
      <c r="P392" s="22"/>
      <c r="Q392" s="22"/>
      <c r="R392" s="22"/>
    </row>
    <row r="393" spans="5:18" ht="15.75" x14ac:dyDescent="0.25">
      <c r="E393" s="22"/>
      <c r="F393" s="22"/>
      <c r="G393" s="51"/>
      <c r="H393" s="22"/>
      <c r="I393" s="22"/>
      <c r="J393" s="20"/>
      <c r="K393" s="20"/>
      <c r="L393" s="22"/>
      <c r="M393" s="22"/>
      <c r="N393" s="22"/>
      <c r="O393" s="22"/>
      <c r="P393" s="22"/>
      <c r="Q393" s="22"/>
      <c r="R393" s="22"/>
    </row>
    <row r="394" spans="5:18" ht="15.75" x14ac:dyDescent="0.25">
      <c r="E394" s="22"/>
      <c r="F394" s="22"/>
      <c r="G394" s="51"/>
      <c r="H394" s="22"/>
      <c r="I394" s="22"/>
      <c r="J394" s="20"/>
      <c r="K394" s="20"/>
      <c r="L394" s="22"/>
      <c r="M394" s="22"/>
      <c r="N394" s="22"/>
      <c r="O394" s="22"/>
      <c r="P394" s="22"/>
      <c r="Q394" s="22"/>
      <c r="R394" s="22"/>
    </row>
    <row r="395" spans="5:18" ht="15.75" x14ac:dyDescent="0.25">
      <c r="E395" s="22"/>
      <c r="F395" s="22"/>
      <c r="G395" s="51"/>
      <c r="H395" s="22"/>
      <c r="I395" s="22"/>
      <c r="J395" s="20"/>
      <c r="K395" s="20"/>
      <c r="L395" s="22"/>
      <c r="M395" s="22"/>
      <c r="N395" s="22"/>
      <c r="O395" s="22"/>
      <c r="P395" s="22"/>
      <c r="Q395" s="22"/>
      <c r="R395" s="22"/>
    </row>
    <row r="396" spans="5:18" ht="15.75" x14ac:dyDescent="0.25">
      <c r="E396" s="22"/>
      <c r="F396" s="22"/>
      <c r="G396" s="51"/>
      <c r="H396" s="22"/>
      <c r="I396" s="22"/>
      <c r="J396" s="20"/>
      <c r="K396" s="20"/>
      <c r="L396" s="22"/>
      <c r="M396" s="22"/>
      <c r="N396" s="22"/>
      <c r="O396" s="22"/>
      <c r="P396" s="22"/>
      <c r="Q396" s="22"/>
      <c r="R396" s="22"/>
    </row>
    <row r="397" spans="5:18" ht="15.75" x14ac:dyDescent="0.25">
      <c r="E397" s="22"/>
      <c r="F397" s="22"/>
      <c r="G397" s="51"/>
      <c r="H397" s="22"/>
      <c r="I397" s="22"/>
      <c r="J397" s="20"/>
      <c r="K397" s="20"/>
      <c r="L397" s="22"/>
      <c r="M397" s="22"/>
      <c r="N397" s="22"/>
      <c r="O397" s="22"/>
      <c r="P397" s="22"/>
      <c r="Q397" s="22"/>
      <c r="R397" s="22"/>
    </row>
    <row r="398" spans="5:18" ht="15.75" x14ac:dyDescent="0.25">
      <c r="E398" s="22"/>
      <c r="F398" s="22"/>
      <c r="G398" s="51"/>
      <c r="H398" s="22"/>
      <c r="I398" s="22"/>
      <c r="J398" s="20"/>
      <c r="K398" s="20"/>
      <c r="L398" s="22"/>
      <c r="M398" s="22"/>
      <c r="N398" s="22"/>
      <c r="O398" s="22"/>
      <c r="P398" s="22"/>
      <c r="Q398" s="22"/>
      <c r="R398" s="22"/>
    </row>
    <row r="399" spans="5:18" ht="15.75" x14ac:dyDescent="0.25">
      <c r="E399" s="22"/>
      <c r="F399" s="22"/>
      <c r="G399" s="51"/>
      <c r="H399" s="22"/>
      <c r="I399" s="22"/>
      <c r="J399" s="20"/>
      <c r="K399" s="20"/>
      <c r="L399" s="22"/>
      <c r="M399" s="22"/>
      <c r="N399" s="22"/>
      <c r="O399" s="22"/>
      <c r="P399" s="22"/>
      <c r="Q399" s="22"/>
      <c r="R399" s="22"/>
    </row>
    <row r="400" spans="5:18" ht="15.75" x14ac:dyDescent="0.25">
      <c r="E400" s="22"/>
      <c r="F400" s="22"/>
      <c r="G400" s="51"/>
      <c r="H400" s="22"/>
      <c r="I400" s="22"/>
      <c r="J400" s="20"/>
      <c r="K400" s="20"/>
      <c r="L400" s="22"/>
      <c r="M400" s="22"/>
      <c r="N400" s="22"/>
      <c r="O400" s="22"/>
      <c r="P400" s="22"/>
      <c r="Q400" s="22"/>
      <c r="R400" s="22"/>
    </row>
    <row r="401" spans="5:18" ht="15.75" x14ac:dyDescent="0.25">
      <c r="E401" s="22"/>
      <c r="F401" s="22"/>
      <c r="G401" s="51"/>
      <c r="H401" s="22"/>
      <c r="I401" s="22"/>
      <c r="J401" s="20"/>
      <c r="K401" s="20"/>
      <c r="L401" s="22"/>
      <c r="M401" s="22"/>
      <c r="N401" s="22"/>
      <c r="O401" s="22"/>
      <c r="P401" s="22"/>
      <c r="Q401" s="22"/>
      <c r="R401" s="22"/>
    </row>
    <row r="402" spans="5:18" ht="15.75" x14ac:dyDescent="0.25">
      <c r="E402" s="22"/>
      <c r="F402" s="22"/>
      <c r="G402" s="51"/>
      <c r="H402" s="22"/>
      <c r="I402" s="22"/>
      <c r="J402" s="20"/>
      <c r="K402" s="20"/>
      <c r="L402" s="22"/>
      <c r="M402" s="22"/>
      <c r="N402" s="22"/>
      <c r="O402" s="22"/>
      <c r="P402" s="22"/>
      <c r="Q402" s="22"/>
      <c r="R402" s="22"/>
    </row>
    <row r="403" spans="5:18" ht="15.75" x14ac:dyDescent="0.25">
      <c r="E403" s="22"/>
      <c r="F403" s="22"/>
      <c r="G403" s="51"/>
      <c r="H403" s="22"/>
      <c r="I403" s="22"/>
      <c r="J403" s="20"/>
      <c r="K403" s="20"/>
      <c r="L403" s="22"/>
      <c r="M403" s="22"/>
      <c r="N403" s="22"/>
      <c r="O403" s="22"/>
      <c r="P403" s="22"/>
      <c r="Q403" s="22"/>
      <c r="R403" s="22"/>
    </row>
    <row r="404" spans="5:18" ht="15.75" x14ac:dyDescent="0.25">
      <c r="E404" s="22"/>
      <c r="F404" s="22"/>
      <c r="G404" s="51"/>
      <c r="H404" s="22"/>
      <c r="I404" s="22"/>
      <c r="J404" s="20"/>
      <c r="K404" s="20"/>
      <c r="L404" s="22"/>
      <c r="M404" s="22"/>
      <c r="N404" s="22"/>
      <c r="O404" s="22"/>
      <c r="P404" s="22"/>
      <c r="Q404" s="22"/>
      <c r="R404" s="22"/>
    </row>
    <row r="405" spans="5:18" ht="15.75" x14ac:dyDescent="0.25">
      <c r="E405" s="22"/>
      <c r="F405" s="22"/>
      <c r="G405" s="51"/>
      <c r="H405" s="22"/>
      <c r="I405" s="22"/>
      <c r="J405" s="20"/>
      <c r="K405" s="20"/>
      <c r="L405" s="22"/>
      <c r="M405" s="22"/>
      <c r="N405" s="22"/>
      <c r="O405" s="22"/>
      <c r="P405" s="22"/>
      <c r="Q405" s="22"/>
      <c r="R405" s="22"/>
    </row>
    <row r="406" spans="5:18" ht="15.75" x14ac:dyDescent="0.25">
      <c r="E406" s="22"/>
      <c r="F406" s="22"/>
      <c r="G406" s="51"/>
      <c r="H406" s="22"/>
      <c r="I406" s="22"/>
      <c r="J406" s="20"/>
      <c r="K406" s="20"/>
      <c r="L406" s="22"/>
      <c r="M406" s="22"/>
      <c r="N406" s="22"/>
      <c r="O406" s="22"/>
      <c r="P406" s="22"/>
      <c r="Q406" s="22"/>
      <c r="R406" s="22"/>
    </row>
    <row r="407" spans="5:18" ht="15.75" x14ac:dyDescent="0.25">
      <c r="E407" s="22"/>
      <c r="F407" s="22"/>
      <c r="G407" s="51"/>
      <c r="H407" s="22"/>
      <c r="I407" s="22"/>
      <c r="J407" s="20"/>
      <c r="K407" s="20"/>
      <c r="L407" s="22"/>
      <c r="M407" s="22"/>
      <c r="N407" s="22"/>
      <c r="O407" s="22"/>
      <c r="P407" s="22"/>
      <c r="Q407" s="22"/>
      <c r="R407" s="22"/>
    </row>
    <row r="408" spans="5:18" ht="15.75" x14ac:dyDescent="0.25">
      <c r="E408" s="22"/>
      <c r="F408" s="22"/>
      <c r="G408" s="51"/>
      <c r="H408" s="22"/>
      <c r="I408" s="22"/>
      <c r="J408" s="20"/>
      <c r="K408" s="20"/>
      <c r="L408" s="22"/>
      <c r="M408" s="22"/>
      <c r="N408" s="22"/>
      <c r="O408" s="22"/>
      <c r="P408" s="22"/>
      <c r="Q408" s="22"/>
      <c r="R408" s="22"/>
    </row>
    <row r="409" spans="5:18" ht="15.75" x14ac:dyDescent="0.25">
      <c r="E409" s="22"/>
      <c r="F409" s="22"/>
      <c r="G409" s="51"/>
      <c r="H409" s="22"/>
      <c r="I409" s="22"/>
      <c r="J409" s="20"/>
      <c r="K409" s="20"/>
      <c r="L409" s="22"/>
      <c r="M409" s="22"/>
      <c r="N409" s="22"/>
      <c r="O409" s="22"/>
      <c r="P409" s="22"/>
      <c r="Q409" s="22"/>
      <c r="R409" s="22"/>
    </row>
    <row r="410" spans="5:18" ht="15.75" x14ac:dyDescent="0.25">
      <c r="E410" s="22"/>
      <c r="F410" s="22"/>
      <c r="G410" s="51"/>
      <c r="H410" s="22"/>
      <c r="I410" s="22"/>
      <c r="J410" s="20"/>
      <c r="K410" s="20"/>
      <c r="L410" s="22"/>
      <c r="M410" s="22"/>
      <c r="N410" s="22"/>
      <c r="O410" s="22"/>
      <c r="P410" s="22"/>
      <c r="Q410" s="22"/>
      <c r="R410" s="22"/>
    </row>
    <row r="411" spans="5:18" ht="15.75" x14ac:dyDescent="0.25">
      <c r="E411" s="22"/>
      <c r="F411" s="22"/>
      <c r="G411" s="51"/>
      <c r="H411" s="22"/>
      <c r="I411" s="22"/>
      <c r="J411" s="20"/>
      <c r="K411" s="20"/>
      <c r="L411" s="22"/>
      <c r="M411" s="22"/>
      <c r="N411" s="22"/>
      <c r="O411" s="22"/>
      <c r="P411" s="22"/>
      <c r="Q411" s="22"/>
      <c r="R411" s="22"/>
    </row>
    <row r="412" spans="5:18" ht="15.75" x14ac:dyDescent="0.25">
      <c r="E412" s="22"/>
      <c r="F412" s="22"/>
      <c r="G412" s="51"/>
      <c r="H412" s="22"/>
      <c r="I412" s="22"/>
      <c r="J412" s="20"/>
      <c r="K412" s="20"/>
      <c r="L412" s="22"/>
      <c r="M412" s="22"/>
      <c r="N412" s="22"/>
      <c r="O412" s="22"/>
      <c r="P412" s="22"/>
      <c r="Q412" s="22"/>
      <c r="R412" s="22"/>
    </row>
    <row r="413" spans="5:18" ht="15.75" x14ac:dyDescent="0.25">
      <c r="E413" s="22"/>
      <c r="F413" s="22"/>
      <c r="G413" s="51"/>
      <c r="H413" s="22"/>
      <c r="I413" s="22"/>
      <c r="J413" s="20"/>
      <c r="K413" s="20"/>
      <c r="L413" s="22"/>
      <c r="M413" s="22"/>
      <c r="N413" s="22"/>
      <c r="O413" s="22"/>
      <c r="P413" s="22"/>
      <c r="Q413" s="22"/>
      <c r="R413" s="22"/>
    </row>
    <row r="414" spans="5:18" ht="15.75" x14ac:dyDescent="0.25">
      <c r="E414" s="22"/>
      <c r="F414" s="22"/>
      <c r="G414" s="51"/>
      <c r="H414" s="22"/>
      <c r="I414" s="22"/>
      <c r="J414" s="20"/>
      <c r="K414" s="20"/>
      <c r="L414" s="22"/>
      <c r="M414" s="22"/>
      <c r="N414" s="22"/>
      <c r="O414" s="22"/>
      <c r="P414" s="22"/>
      <c r="Q414" s="22"/>
      <c r="R414" s="22"/>
    </row>
    <row r="415" spans="5:18" ht="15.75" x14ac:dyDescent="0.25">
      <c r="E415" s="22"/>
      <c r="F415" s="22"/>
      <c r="G415" s="51"/>
      <c r="H415" s="22"/>
      <c r="I415" s="22"/>
      <c r="J415" s="20"/>
      <c r="K415" s="20"/>
      <c r="L415" s="22"/>
      <c r="M415" s="22"/>
      <c r="N415" s="22"/>
      <c r="O415" s="22"/>
      <c r="P415" s="22"/>
      <c r="Q415" s="22"/>
      <c r="R415" s="22"/>
    </row>
    <row r="416" spans="5:18" ht="15.75" x14ac:dyDescent="0.25">
      <c r="E416" s="22"/>
      <c r="F416" s="22"/>
      <c r="G416" s="51"/>
      <c r="H416" s="22"/>
      <c r="I416" s="22"/>
      <c r="J416" s="20"/>
      <c r="K416" s="20"/>
      <c r="L416" s="22"/>
      <c r="M416" s="22"/>
      <c r="N416" s="22"/>
      <c r="O416" s="22"/>
      <c r="P416" s="22"/>
      <c r="Q416" s="22"/>
      <c r="R416" s="22"/>
    </row>
    <row r="417" spans="5:18" ht="15.75" x14ac:dyDescent="0.25">
      <c r="E417" s="22"/>
      <c r="F417" s="22"/>
      <c r="G417" s="51"/>
      <c r="H417" s="22"/>
      <c r="I417" s="22"/>
      <c r="J417" s="20"/>
      <c r="K417" s="20"/>
      <c r="L417" s="22"/>
      <c r="M417" s="22"/>
      <c r="N417" s="22"/>
      <c r="O417" s="22"/>
      <c r="P417" s="22"/>
      <c r="Q417" s="22"/>
      <c r="R417" s="22"/>
    </row>
    <row r="418" spans="5:18" ht="15.75" x14ac:dyDescent="0.25">
      <c r="E418" s="22"/>
      <c r="F418" s="22"/>
      <c r="G418" s="51"/>
      <c r="H418" s="22"/>
      <c r="I418" s="22"/>
      <c r="J418" s="20"/>
      <c r="K418" s="20"/>
      <c r="L418" s="22"/>
      <c r="M418" s="22"/>
      <c r="N418" s="22"/>
      <c r="O418" s="22"/>
      <c r="P418" s="22"/>
      <c r="Q418" s="22"/>
      <c r="R418" s="22"/>
    </row>
    <row r="419" spans="5:18" ht="15.75" x14ac:dyDescent="0.25">
      <c r="E419" s="22"/>
      <c r="F419" s="22"/>
      <c r="G419" s="51"/>
      <c r="H419" s="22"/>
      <c r="I419" s="22"/>
      <c r="J419" s="20"/>
      <c r="K419" s="20"/>
      <c r="L419" s="22"/>
      <c r="M419" s="22"/>
      <c r="N419" s="22"/>
      <c r="O419" s="22"/>
      <c r="P419" s="22"/>
      <c r="Q419" s="22"/>
      <c r="R419" s="22"/>
    </row>
    <row r="420" spans="5:18" ht="15.75" x14ac:dyDescent="0.25">
      <c r="E420" s="22"/>
      <c r="F420" s="22"/>
      <c r="G420" s="51"/>
      <c r="H420" s="22"/>
      <c r="I420" s="22"/>
      <c r="J420" s="20"/>
      <c r="K420" s="20"/>
      <c r="L420" s="22"/>
      <c r="M420" s="22"/>
      <c r="N420" s="22"/>
      <c r="O420" s="22"/>
      <c r="P420" s="22"/>
      <c r="Q420" s="22"/>
      <c r="R420" s="22"/>
    </row>
    <row r="421" spans="5:18" ht="15.75" x14ac:dyDescent="0.25">
      <c r="E421" s="22"/>
      <c r="F421" s="22"/>
      <c r="G421" s="51"/>
      <c r="H421" s="22"/>
      <c r="I421" s="22"/>
      <c r="J421" s="20"/>
      <c r="K421" s="20"/>
      <c r="L421" s="22"/>
      <c r="M421" s="22"/>
      <c r="N421" s="22"/>
      <c r="O421" s="22"/>
      <c r="P421" s="22"/>
      <c r="Q421" s="22"/>
      <c r="R421" s="22"/>
    </row>
    <row r="422" spans="5:18" ht="15.75" x14ac:dyDescent="0.25">
      <c r="E422" s="22"/>
      <c r="F422" s="22"/>
      <c r="G422" s="51"/>
      <c r="H422" s="22"/>
      <c r="I422" s="22"/>
      <c r="J422" s="20"/>
      <c r="K422" s="20"/>
      <c r="L422" s="22"/>
      <c r="M422" s="22"/>
      <c r="N422" s="22"/>
      <c r="O422" s="22"/>
      <c r="P422" s="22"/>
      <c r="Q422" s="22"/>
      <c r="R422" s="22"/>
    </row>
    <row r="423" spans="5:18" ht="15.75" x14ac:dyDescent="0.25">
      <c r="E423" s="22"/>
      <c r="F423" s="22"/>
      <c r="G423" s="51"/>
      <c r="H423" s="22"/>
      <c r="I423" s="22"/>
      <c r="J423" s="20"/>
      <c r="K423" s="20"/>
      <c r="L423" s="22"/>
      <c r="M423" s="22"/>
      <c r="N423" s="22"/>
      <c r="O423" s="22"/>
      <c r="P423" s="22"/>
      <c r="Q423" s="22"/>
      <c r="R423" s="22"/>
    </row>
    <row r="424" spans="5:18" ht="15.75" x14ac:dyDescent="0.25">
      <c r="E424" s="22"/>
      <c r="F424" s="22"/>
      <c r="G424" s="51"/>
      <c r="H424" s="22"/>
      <c r="I424" s="22"/>
      <c r="J424" s="20"/>
      <c r="K424" s="20"/>
      <c r="L424" s="22"/>
      <c r="M424" s="22"/>
      <c r="N424" s="22"/>
      <c r="O424" s="22"/>
      <c r="P424" s="22"/>
      <c r="Q424" s="22"/>
      <c r="R424" s="22"/>
    </row>
    <row r="425" spans="5:18" ht="15.75" x14ac:dyDescent="0.25">
      <c r="E425" s="22"/>
      <c r="F425" s="22"/>
      <c r="G425" s="51"/>
      <c r="H425" s="22"/>
      <c r="I425" s="22"/>
      <c r="J425" s="20"/>
      <c r="K425" s="20"/>
      <c r="L425" s="22"/>
      <c r="M425" s="22"/>
      <c r="N425" s="22"/>
      <c r="O425" s="22"/>
      <c r="P425" s="22"/>
      <c r="Q425" s="22"/>
      <c r="R425" s="22"/>
    </row>
    <row r="426" spans="5:18" ht="15.75" x14ac:dyDescent="0.25">
      <c r="E426" s="22"/>
      <c r="F426" s="22"/>
      <c r="G426" s="51"/>
      <c r="H426" s="22"/>
      <c r="I426" s="22"/>
      <c r="J426" s="20"/>
      <c r="K426" s="20"/>
      <c r="L426" s="22"/>
      <c r="M426" s="22"/>
      <c r="N426" s="22"/>
      <c r="O426" s="22"/>
      <c r="P426" s="22"/>
      <c r="Q426" s="22"/>
      <c r="R426" s="22"/>
    </row>
    <row r="427" spans="5:18" ht="15.75" x14ac:dyDescent="0.25">
      <c r="E427" s="22"/>
      <c r="F427" s="22"/>
      <c r="G427" s="51"/>
      <c r="H427" s="22"/>
      <c r="I427" s="22"/>
      <c r="J427" s="20"/>
      <c r="K427" s="20"/>
      <c r="L427" s="22"/>
      <c r="M427" s="22"/>
      <c r="N427" s="22"/>
      <c r="O427" s="22"/>
      <c r="P427" s="22"/>
      <c r="Q427" s="22"/>
      <c r="R427" s="22"/>
    </row>
    <row r="428" spans="5:18" ht="15.75" x14ac:dyDescent="0.25">
      <c r="E428" s="22"/>
      <c r="F428" s="22"/>
      <c r="G428" s="51"/>
      <c r="H428" s="22"/>
      <c r="I428" s="22"/>
      <c r="J428" s="20"/>
      <c r="K428" s="20"/>
      <c r="L428" s="22"/>
      <c r="M428" s="22"/>
      <c r="N428" s="22"/>
      <c r="O428" s="22"/>
      <c r="P428" s="22"/>
      <c r="Q428" s="22"/>
      <c r="R428" s="22"/>
    </row>
    <row r="429" spans="5:18" ht="15.75" x14ac:dyDescent="0.25">
      <c r="E429" s="22"/>
      <c r="F429" s="22"/>
      <c r="G429" s="51"/>
      <c r="H429" s="22"/>
      <c r="I429" s="22"/>
      <c r="J429" s="20"/>
      <c r="K429" s="20"/>
      <c r="L429" s="22"/>
      <c r="M429" s="22"/>
      <c r="N429" s="22"/>
      <c r="O429" s="22"/>
      <c r="P429" s="22"/>
      <c r="Q429" s="22"/>
      <c r="R429" s="22"/>
    </row>
    <row r="430" spans="5:18" ht="15.75" x14ac:dyDescent="0.25">
      <c r="E430" s="22"/>
      <c r="F430" s="22"/>
      <c r="G430" s="51"/>
      <c r="H430" s="22"/>
      <c r="I430" s="22"/>
      <c r="J430" s="20"/>
      <c r="K430" s="20"/>
      <c r="L430" s="22"/>
      <c r="M430" s="22"/>
      <c r="N430" s="22"/>
      <c r="O430" s="22"/>
      <c r="P430" s="22"/>
      <c r="Q430" s="22"/>
      <c r="R430" s="22"/>
    </row>
    <row r="431" spans="5:18" ht="15.75" x14ac:dyDescent="0.25">
      <c r="E431" s="22"/>
      <c r="F431" s="22"/>
      <c r="G431" s="51"/>
      <c r="H431" s="22"/>
      <c r="I431" s="22"/>
      <c r="J431" s="20"/>
      <c r="K431" s="20"/>
      <c r="L431" s="22"/>
      <c r="M431" s="22"/>
      <c r="N431" s="22"/>
      <c r="O431" s="22"/>
      <c r="P431" s="22"/>
      <c r="Q431" s="22"/>
      <c r="R431" s="22"/>
    </row>
    <row r="432" spans="5:18" ht="15.75" x14ac:dyDescent="0.25">
      <c r="E432" s="22"/>
      <c r="F432" s="22"/>
      <c r="G432" s="51"/>
      <c r="H432" s="22"/>
      <c r="I432" s="22"/>
      <c r="J432" s="20"/>
      <c r="K432" s="20"/>
      <c r="L432" s="22"/>
      <c r="M432" s="22"/>
      <c r="N432" s="22"/>
      <c r="O432" s="22"/>
      <c r="P432" s="22"/>
      <c r="Q432" s="22"/>
      <c r="R432" s="22"/>
    </row>
    <row r="433" spans="5:18" ht="15.75" x14ac:dyDescent="0.25">
      <c r="E433" s="22"/>
      <c r="F433" s="22"/>
      <c r="G433" s="51"/>
      <c r="H433" s="22"/>
      <c r="I433" s="22"/>
      <c r="J433" s="20"/>
      <c r="K433" s="20"/>
      <c r="L433" s="22"/>
      <c r="M433" s="22"/>
      <c r="N433" s="22"/>
      <c r="O433" s="22"/>
      <c r="P433" s="22"/>
      <c r="Q433" s="22"/>
      <c r="R433" s="22"/>
    </row>
    <row r="434" spans="5:18" ht="15.75" x14ac:dyDescent="0.25">
      <c r="E434" s="22"/>
      <c r="F434" s="22"/>
      <c r="G434" s="51"/>
      <c r="H434" s="22"/>
      <c r="I434" s="22"/>
      <c r="J434" s="20"/>
      <c r="K434" s="20"/>
      <c r="L434" s="22"/>
      <c r="M434" s="22"/>
      <c r="N434" s="22"/>
      <c r="O434" s="22"/>
      <c r="P434" s="22"/>
      <c r="Q434" s="22"/>
      <c r="R434" s="22"/>
    </row>
    <row r="435" spans="5:18" ht="15.75" x14ac:dyDescent="0.25">
      <c r="E435" s="22"/>
      <c r="F435" s="22"/>
      <c r="G435" s="51"/>
      <c r="H435" s="22"/>
      <c r="I435" s="22"/>
      <c r="J435" s="20"/>
      <c r="K435" s="20"/>
      <c r="L435" s="22"/>
      <c r="M435" s="22"/>
      <c r="N435" s="22"/>
      <c r="O435" s="22"/>
      <c r="P435" s="22"/>
      <c r="Q435" s="22"/>
      <c r="R435" s="22"/>
    </row>
    <row r="436" spans="5:18" ht="15.75" x14ac:dyDescent="0.25">
      <c r="E436" s="22"/>
      <c r="F436" s="22"/>
      <c r="G436" s="51"/>
      <c r="H436" s="22"/>
      <c r="I436" s="22"/>
      <c r="J436" s="20"/>
      <c r="K436" s="20"/>
      <c r="L436" s="22"/>
      <c r="M436" s="22"/>
      <c r="N436" s="22"/>
      <c r="O436" s="22"/>
      <c r="P436" s="22"/>
      <c r="Q436" s="22"/>
      <c r="R436" s="22"/>
    </row>
    <row r="437" spans="5:18" ht="15.75" x14ac:dyDescent="0.25">
      <c r="E437" s="22"/>
      <c r="F437" s="22"/>
      <c r="G437" s="51"/>
      <c r="H437" s="22"/>
      <c r="I437" s="22"/>
      <c r="J437" s="20"/>
      <c r="K437" s="20"/>
      <c r="L437" s="22"/>
      <c r="M437" s="22"/>
      <c r="N437" s="22"/>
      <c r="O437" s="22"/>
      <c r="P437" s="22"/>
      <c r="Q437" s="22"/>
      <c r="R437" s="22"/>
    </row>
    <row r="438" spans="5:18" ht="15.75" x14ac:dyDescent="0.25">
      <c r="E438" s="22"/>
      <c r="F438" s="22"/>
      <c r="G438" s="51"/>
      <c r="H438" s="22"/>
      <c r="I438" s="22"/>
      <c r="J438" s="20"/>
      <c r="K438" s="20"/>
      <c r="L438" s="22"/>
      <c r="M438" s="22"/>
      <c r="N438" s="22"/>
      <c r="O438" s="22"/>
      <c r="P438" s="22"/>
      <c r="Q438" s="22"/>
      <c r="R438" s="22"/>
    </row>
    <row r="439" spans="5:18" ht="15.75" x14ac:dyDescent="0.25">
      <c r="E439" s="22"/>
      <c r="F439" s="22"/>
      <c r="G439" s="51"/>
      <c r="H439" s="22"/>
      <c r="I439" s="22"/>
      <c r="J439" s="20"/>
      <c r="K439" s="20"/>
      <c r="L439" s="22"/>
      <c r="M439" s="22"/>
      <c r="N439" s="22"/>
      <c r="O439" s="22"/>
      <c r="P439" s="22"/>
      <c r="Q439" s="22"/>
      <c r="R439" s="22"/>
    </row>
    <row r="440" spans="5:18" ht="15.75" x14ac:dyDescent="0.25">
      <c r="E440" s="22"/>
      <c r="F440" s="22"/>
      <c r="G440" s="51"/>
      <c r="H440" s="22"/>
      <c r="I440" s="22"/>
      <c r="J440" s="20"/>
      <c r="K440" s="20"/>
      <c r="L440" s="22"/>
      <c r="M440" s="22"/>
      <c r="N440" s="22"/>
      <c r="O440" s="22"/>
      <c r="P440" s="22"/>
      <c r="Q440" s="22"/>
      <c r="R440" s="22"/>
    </row>
    <row r="441" spans="5:18" ht="15.75" x14ac:dyDescent="0.25">
      <c r="E441" s="22"/>
      <c r="F441" s="22"/>
      <c r="G441" s="51"/>
      <c r="H441" s="22"/>
      <c r="I441" s="22"/>
      <c r="J441" s="20"/>
      <c r="K441" s="20"/>
      <c r="L441" s="22"/>
      <c r="M441" s="22"/>
      <c r="N441" s="22"/>
      <c r="O441" s="22"/>
      <c r="P441" s="22"/>
      <c r="Q441" s="22"/>
      <c r="R441" s="22"/>
    </row>
    <row r="442" spans="5:18" ht="15.75" x14ac:dyDescent="0.25">
      <c r="E442" s="22"/>
      <c r="F442" s="22"/>
      <c r="G442" s="51"/>
      <c r="H442" s="22"/>
      <c r="I442" s="22"/>
      <c r="J442" s="20"/>
      <c r="K442" s="20"/>
      <c r="L442" s="22"/>
      <c r="M442" s="22"/>
      <c r="N442" s="22"/>
      <c r="O442" s="22"/>
      <c r="P442" s="22"/>
      <c r="Q442" s="22"/>
      <c r="R442" s="22"/>
    </row>
    <row r="443" spans="5:18" ht="15.75" x14ac:dyDescent="0.25">
      <c r="E443" s="22"/>
      <c r="F443" s="22"/>
      <c r="G443" s="51"/>
      <c r="H443" s="22"/>
      <c r="I443" s="22"/>
      <c r="J443" s="20"/>
      <c r="K443" s="20"/>
      <c r="L443" s="22"/>
      <c r="M443" s="22"/>
      <c r="N443" s="22"/>
      <c r="O443" s="22"/>
      <c r="P443" s="22"/>
      <c r="Q443" s="22"/>
      <c r="R443" s="22"/>
    </row>
    <row r="444" spans="5:18" ht="15.75" x14ac:dyDescent="0.25">
      <c r="E444" s="22"/>
      <c r="F444" s="22"/>
      <c r="G444" s="51"/>
      <c r="H444" s="22"/>
      <c r="I444" s="22"/>
      <c r="J444" s="20"/>
      <c r="K444" s="20"/>
      <c r="L444" s="22"/>
      <c r="M444" s="22"/>
      <c r="N444" s="22"/>
      <c r="O444" s="22"/>
      <c r="P444" s="22"/>
      <c r="Q444" s="22"/>
      <c r="R444" s="22"/>
    </row>
    <row r="445" spans="5:18" ht="15.75" x14ac:dyDescent="0.25">
      <c r="E445" s="22"/>
      <c r="F445" s="22"/>
      <c r="G445" s="51"/>
      <c r="H445" s="22"/>
      <c r="I445" s="22"/>
      <c r="J445" s="20"/>
      <c r="K445" s="20"/>
      <c r="L445" s="22"/>
      <c r="M445" s="22"/>
      <c r="N445" s="22"/>
      <c r="O445" s="22"/>
      <c r="P445" s="22"/>
      <c r="Q445" s="22"/>
      <c r="R445" s="22"/>
    </row>
    <row r="446" spans="5:18" ht="15.75" x14ac:dyDescent="0.25">
      <c r="E446" s="22"/>
      <c r="F446" s="22"/>
      <c r="G446" s="51"/>
      <c r="H446" s="22"/>
      <c r="I446" s="22"/>
      <c r="J446" s="20"/>
      <c r="K446" s="20"/>
      <c r="L446" s="22"/>
      <c r="M446" s="22"/>
      <c r="N446" s="22"/>
      <c r="O446" s="22"/>
      <c r="P446" s="22"/>
      <c r="Q446" s="22"/>
      <c r="R446" s="22"/>
    </row>
    <row r="447" spans="5:18" ht="15.75" x14ac:dyDescent="0.25">
      <c r="E447" s="22"/>
      <c r="F447" s="22"/>
      <c r="G447" s="51"/>
      <c r="H447" s="22"/>
      <c r="I447" s="22"/>
      <c r="J447" s="20"/>
      <c r="K447" s="20"/>
      <c r="L447" s="22"/>
      <c r="M447" s="22"/>
      <c r="N447" s="22"/>
      <c r="O447" s="22"/>
      <c r="P447" s="22"/>
      <c r="Q447" s="22"/>
      <c r="R447" s="22"/>
    </row>
    <row r="448" spans="5:18" ht="15.75" x14ac:dyDescent="0.25">
      <c r="E448" s="22"/>
      <c r="F448" s="22"/>
      <c r="G448" s="51"/>
      <c r="H448" s="22"/>
      <c r="I448" s="22"/>
      <c r="J448" s="20"/>
      <c r="K448" s="20"/>
      <c r="L448" s="22"/>
      <c r="M448" s="22"/>
      <c r="N448" s="22"/>
      <c r="O448" s="22"/>
      <c r="P448" s="22"/>
      <c r="Q448" s="22"/>
      <c r="R448" s="22"/>
    </row>
    <row r="449" spans="5:18" ht="15.75" x14ac:dyDescent="0.25">
      <c r="E449" s="22"/>
      <c r="F449" s="22"/>
      <c r="G449" s="51"/>
      <c r="H449" s="22"/>
      <c r="I449" s="22"/>
      <c r="J449" s="20"/>
      <c r="K449" s="20"/>
      <c r="L449" s="22"/>
      <c r="M449" s="22"/>
      <c r="N449" s="22"/>
      <c r="O449" s="22"/>
      <c r="P449" s="22"/>
      <c r="Q449" s="22"/>
      <c r="R449" s="22"/>
    </row>
    <row r="450" spans="5:18" ht="15.75" x14ac:dyDescent="0.25">
      <c r="E450" s="22"/>
      <c r="F450" s="22"/>
      <c r="G450" s="51"/>
      <c r="H450" s="22"/>
      <c r="I450" s="22"/>
      <c r="J450" s="20"/>
      <c r="K450" s="20"/>
      <c r="L450" s="22"/>
      <c r="M450" s="22"/>
      <c r="N450" s="22"/>
      <c r="O450" s="22"/>
      <c r="P450" s="22"/>
      <c r="Q450" s="22"/>
      <c r="R450" s="22"/>
    </row>
    <row r="451" spans="5:18" ht="15.75" x14ac:dyDescent="0.25">
      <c r="E451" s="22"/>
      <c r="F451" s="22"/>
      <c r="G451" s="51"/>
      <c r="H451" s="22"/>
      <c r="I451" s="22"/>
      <c r="J451" s="20"/>
      <c r="K451" s="20"/>
      <c r="L451" s="22"/>
      <c r="M451" s="22"/>
      <c r="N451" s="22"/>
      <c r="O451" s="22"/>
      <c r="P451" s="22"/>
      <c r="Q451" s="22"/>
      <c r="R451" s="22"/>
    </row>
    <row r="452" spans="5:18" ht="15.75" x14ac:dyDescent="0.25">
      <c r="E452" s="22"/>
      <c r="F452" s="22"/>
      <c r="G452" s="51"/>
      <c r="H452" s="22"/>
      <c r="I452" s="22"/>
      <c r="J452" s="20"/>
      <c r="K452" s="20"/>
      <c r="L452" s="22"/>
      <c r="M452" s="22"/>
      <c r="N452" s="22"/>
      <c r="O452" s="22"/>
      <c r="P452" s="22"/>
      <c r="Q452" s="22"/>
      <c r="R452" s="22"/>
    </row>
    <row r="453" spans="5:18" ht="15.75" x14ac:dyDescent="0.25">
      <c r="E453" s="22"/>
      <c r="F453" s="22"/>
      <c r="G453" s="51"/>
      <c r="H453" s="22"/>
      <c r="I453" s="22"/>
      <c r="J453" s="20"/>
      <c r="K453" s="20"/>
      <c r="L453" s="22"/>
      <c r="M453" s="22"/>
      <c r="N453" s="22"/>
      <c r="O453" s="22"/>
      <c r="P453" s="22"/>
      <c r="Q453" s="22"/>
      <c r="R453" s="22"/>
    </row>
    <row r="454" spans="5:18" ht="15.75" x14ac:dyDescent="0.25">
      <c r="E454" s="22"/>
      <c r="F454" s="22"/>
      <c r="G454" s="51"/>
      <c r="H454" s="22"/>
      <c r="I454" s="22"/>
      <c r="J454" s="20"/>
      <c r="K454" s="20"/>
      <c r="L454" s="22"/>
      <c r="M454" s="22"/>
      <c r="N454" s="22"/>
      <c r="O454" s="22"/>
      <c r="P454" s="22"/>
      <c r="Q454" s="22"/>
      <c r="R454" s="22"/>
    </row>
    <row r="455" spans="5:18" ht="15.75" x14ac:dyDescent="0.25">
      <c r="E455" s="22"/>
      <c r="F455" s="22"/>
      <c r="G455" s="51"/>
      <c r="H455" s="22"/>
      <c r="I455" s="22"/>
      <c r="J455" s="20"/>
      <c r="K455" s="20"/>
      <c r="L455" s="22"/>
      <c r="M455" s="22"/>
      <c r="N455" s="22"/>
      <c r="O455" s="22"/>
      <c r="P455" s="22"/>
      <c r="Q455" s="22"/>
      <c r="R455" s="22"/>
    </row>
    <row r="456" spans="5:18" ht="15.75" x14ac:dyDescent="0.25">
      <c r="E456" s="22"/>
      <c r="F456" s="22"/>
      <c r="G456" s="51"/>
      <c r="H456" s="22"/>
      <c r="I456" s="22"/>
      <c r="J456" s="20"/>
      <c r="K456" s="20"/>
      <c r="L456" s="22"/>
      <c r="M456" s="22"/>
      <c r="N456" s="22"/>
      <c r="O456" s="22"/>
      <c r="P456" s="22"/>
      <c r="Q456" s="22"/>
      <c r="R456" s="22"/>
    </row>
    <row r="457" spans="5:18" ht="15.75" x14ac:dyDescent="0.25">
      <c r="E457" s="22"/>
      <c r="F457" s="22"/>
      <c r="G457" s="51"/>
      <c r="H457" s="22"/>
      <c r="I457" s="22"/>
      <c r="J457" s="20"/>
      <c r="K457" s="20"/>
      <c r="L457" s="22"/>
      <c r="M457" s="22"/>
      <c r="N457" s="22"/>
      <c r="O457" s="22"/>
      <c r="P457" s="22"/>
      <c r="Q457" s="22"/>
      <c r="R457" s="22"/>
    </row>
    <row r="458" spans="5:18" ht="15.75" x14ac:dyDescent="0.25">
      <c r="E458" s="22"/>
      <c r="F458" s="22"/>
      <c r="G458" s="51"/>
      <c r="H458" s="22"/>
      <c r="I458" s="22"/>
      <c r="J458" s="20"/>
      <c r="K458" s="20"/>
      <c r="L458" s="22"/>
      <c r="M458" s="22"/>
      <c r="N458" s="22"/>
      <c r="O458" s="22"/>
      <c r="P458" s="22"/>
      <c r="Q458" s="22"/>
      <c r="R458" s="22"/>
    </row>
    <row r="459" spans="5:18" ht="15.75" x14ac:dyDescent="0.25">
      <c r="E459" s="22"/>
      <c r="F459" s="22"/>
      <c r="G459" s="51"/>
      <c r="H459" s="22"/>
      <c r="I459" s="22"/>
      <c r="J459" s="20"/>
      <c r="K459" s="20"/>
      <c r="L459" s="22"/>
      <c r="M459" s="22"/>
      <c r="N459" s="22"/>
      <c r="O459" s="22"/>
      <c r="P459" s="22"/>
      <c r="Q459" s="22"/>
      <c r="R459" s="22"/>
    </row>
    <row r="460" spans="5:18" ht="15.75" x14ac:dyDescent="0.25">
      <c r="E460" s="22"/>
      <c r="F460" s="22"/>
      <c r="G460" s="51"/>
      <c r="H460" s="22"/>
      <c r="I460" s="22"/>
      <c r="J460" s="20"/>
      <c r="K460" s="20"/>
      <c r="L460" s="22"/>
      <c r="M460" s="22"/>
      <c r="N460" s="22"/>
      <c r="O460" s="22"/>
      <c r="P460" s="22"/>
      <c r="Q460" s="22"/>
      <c r="R460" s="22"/>
    </row>
    <row r="461" spans="5:18" ht="15.75" x14ac:dyDescent="0.25">
      <c r="E461" s="22"/>
      <c r="F461" s="22"/>
      <c r="G461" s="51"/>
      <c r="H461" s="22"/>
      <c r="I461" s="22"/>
      <c r="J461" s="20"/>
      <c r="K461" s="20"/>
      <c r="L461" s="22"/>
      <c r="M461" s="22"/>
      <c r="N461" s="22"/>
      <c r="O461" s="22"/>
      <c r="P461" s="22"/>
      <c r="Q461" s="22"/>
      <c r="R461" s="22"/>
    </row>
    <row r="462" spans="5:18" ht="15.75" x14ac:dyDescent="0.25">
      <c r="E462" s="22"/>
      <c r="F462" s="22"/>
      <c r="G462" s="51"/>
      <c r="H462" s="22"/>
      <c r="I462" s="22"/>
      <c r="J462" s="20"/>
      <c r="K462" s="20"/>
      <c r="L462" s="22"/>
      <c r="M462" s="22"/>
      <c r="N462" s="22"/>
      <c r="O462" s="22"/>
      <c r="P462" s="22"/>
      <c r="Q462" s="22"/>
      <c r="R462" s="22"/>
    </row>
    <row r="463" spans="5:18" ht="15.75" x14ac:dyDescent="0.25">
      <c r="E463" s="22"/>
      <c r="F463" s="22"/>
      <c r="G463" s="51"/>
      <c r="H463" s="22"/>
      <c r="I463" s="22"/>
      <c r="J463" s="20"/>
      <c r="K463" s="20"/>
      <c r="L463" s="22"/>
      <c r="M463" s="22"/>
      <c r="N463" s="22"/>
      <c r="O463" s="22"/>
      <c r="P463" s="22"/>
      <c r="Q463" s="22"/>
      <c r="R463" s="22"/>
    </row>
    <row r="464" spans="5:18" ht="15.75" x14ac:dyDescent="0.25">
      <c r="E464" s="22"/>
      <c r="F464" s="22"/>
      <c r="G464" s="51"/>
      <c r="H464" s="22"/>
      <c r="I464" s="22"/>
      <c r="J464" s="20"/>
      <c r="K464" s="20"/>
      <c r="L464" s="22"/>
      <c r="M464" s="22"/>
      <c r="N464" s="22"/>
      <c r="O464" s="22"/>
      <c r="P464" s="22"/>
      <c r="Q464" s="22"/>
      <c r="R464" s="22"/>
    </row>
    <row r="465" spans="5:18" ht="15.75" x14ac:dyDescent="0.25">
      <c r="E465" s="22"/>
      <c r="F465" s="22"/>
      <c r="G465" s="51"/>
      <c r="H465" s="22"/>
      <c r="I465" s="22"/>
      <c r="J465" s="20"/>
      <c r="K465" s="20"/>
      <c r="L465" s="22"/>
      <c r="M465" s="22"/>
      <c r="N465" s="22"/>
      <c r="O465" s="22"/>
      <c r="P465" s="22"/>
      <c r="Q465" s="22"/>
      <c r="R465" s="22"/>
    </row>
    <row r="466" spans="5:18" ht="15.75" x14ac:dyDescent="0.25">
      <c r="E466" s="22"/>
      <c r="F466" s="22"/>
      <c r="G466" s="51"/>
      <c r="H466" s="22"/>
      <c r="I466" s="22"/>
      <c r="J466" s="20"/>
      <c r="K466" s="20"/>
      <c r="L466" s="22"/>
      <c r="M466" s="22"/>
      <c r="N466" s="22"/>
      <c r="O466" s="22"/>
      <c r="P466" s="22"/>
      <c r="Q466" s="22"/>
      <c r="R466" s="22"/>
    </row>
    <row r="467" spans="5:18" ht="15.75" x14ac:dyDescent="0.25">
      <c r="E467" s="22"/>
      <c r="F467" s="22"/>
      <c r="G467" s="51"/>
      <c r="H467" s="22"/>
      <c r="I467" s="22"/>
      <c r="J467" s="20"/>
      <c r="K467" s="20"/>
      <c r="L467" s="22"/>
      <c r="M467" s="22"/>
      <c r="N467" s="22"/>
      <c r="O467" s="22"/>
      <c r="P467" s="22"/>
      <c r="Q467" s="22"/>
      <c r="R467" s="22"/>
    </row>
    <row r="468" spans="5:18" ht="15.75" x14ac:dyDescent="0.25">
      <c r="E468" s="22"/>
      <c r="F468" s="22"/>
      <c r="G468" s="51"/>
      <c r="H468" s="22"/>
      <c r="I468" s="22"/>
      <c r="J468" s="20"/>
      <c r="K468" s="20"/>
      <c r="L468" s="22"/>
      <c r="M468" s="22"/>
      <c r="N468" s="22"/>
      <c r="O468" s="22"/>
      <c r="P468" s="22"/>
      <c r="Q468" s="22"/>
      <c r="R468" s="22"/>
    </row>
    <row r="469" spans="5:18" ht="15.75" x14ac:dyDescent="0.25">
      <c r="E469" s="22"/>
      <c r="F469" s="22"/>
      <c r="G469" s="51"/>
      <c r="H469" s="22"/>
      <c r="I469" s="22"/>
      <c r="J469" s="20"/>
      <c r="K469" s="20"/>
      <c r="L469" s="22"/>
      <c r="M469" s="22"/>
      <c r="N469" s="22"/>
      <c r="O469" s="22"/>
      <c r="P469" s="22"/>
      <c r="Q469" s="22"/>
      <c r="R469" s="22"/>
    </row>
    <row r="470" spans="5:18" ht="15.75" x14ac:dyDescent="0.25">
      <c r="E470" s="22"/>
      <c r="F470" s="22"/>
      <c r="G470" s="51"/>
      <c r="H470" s="22"/>
      <c r="I470" s="22"/>
      <c r="J470" s="20"/>
      <c r="K470" s="20"/>
      <c r="L470" s="22"/>
      <c r="M470" s="22"/>
      <c r="N470" s="22"/>
      <c r="O470" s="22"/>
      <c r="P470" s="22"/>
      <c r="Q470" s="22"/>
      <c r="R470" s="22"/>
    </row>
    <row r="471" spans="5:18" ht="15.75" x14ac:dyDescent="0.25">
      <c r="E471" s="22"/>
      <c r="F471" s="22"/>
      <c r="G471" s="51"/>
      <c r="H471" s="22"/>
      <c r="I471" s="22"/>
      <c r="J471" s="20"/>
      <c r="K471" s="20"/>
      <c r="L471" s="22"/>
      <c r="M471" s="22"/>
      <c r="N471" s="22"/>
      <c r="O471" s="22"/>
      <c r="P471" s="22"/>
      <c r="Q471" s="22"/>
      <c r="R471" s="22"/>
    </row>
    <row r="472" spans="5:18" ht="15.75" x14ac:dyDescent="0.25">
      <c r="E472" s="22"/>
      <c r="F472" s="22"/>
      <c r="G472" s="51"/>
      <c r="H472" s="22"/>
      <c r="I472" s="22"/>
      <c r="J472" s="20"/>
      <c r="K472" s="20"/>
      <c r="L472" s="22"/>
      <c r="M472" s="22"/>
      <c r="N472" s="22"/>
      <c r="O472" s="22"/>
      <c r="P472" s="22"/>
      <c r="Q472" s="22"/>
      <c r="R472" s="22"/>
    </row>
    <row r="473" spans="5:18" ht="15.75" x14ac:dyDescent="0.25">
      <c r="E473" s="22"/>
      <c r="F473" s="22"/>
      <c r="G473" s="51"/>
      <c r="H473" s="22"/>
      <c r="I473" s="22"/>
      <c r="J473" s="20"/>
      <c r="K473" s="20"/>
      <c r="L473" s="22"/>
      <c r="M473" s="22"/>
      <c r="N473" s="22"/>
      <c r="O473" s="22"/>
      <c r="P473" s="22"/>
      <c r="Q473" s="22"/>
      <c r="R473" s="22"/>
    </row>
    <row r="474" spans="5:18" ht="15.75" x14ac:dyDescent="0.25">
      <c r="E474" s="22"/>
      <c r="F474" s="22"/>
      <c r="G474" s="51"/>
      <c r="H474" s="22"/>
      <c r="I474" s="22"/>
      <c r="J474" s="20"/>
      <c r="K474" s="20"/>
      <c r="L474" s="22"/>
      <c r="M474" s="22"/>
      <c r="N474" s="22"/>
      <c r="O474" s="22"/>
      <c r="P474" s="22"/>
      <c r="Q474" s="22"/>
      <c r="R474" s="22"/>
    </row>
    <row r="475" spans="5:18" ht="15.75" x14ac:dyDescent="0.25">
      <c r="E475" s="22"/>
      <c r="F475" s="22"/>
      <c r="G475" s="51"/>
      <c r="H475" s="22"/>
      <c r="I475" s="22"/>
      <c r="J475" s="20"/>
      <c r="K475" s="20"/>
      <c r="L475" s="22"/>
      <c r="M475" s="22"/>
      <c r="N475" s="22"/>
      <c r="O475" s="22"/>
      <c r="P475" s="22"/>
      <c r="Q475" s="22"/>
      <c r="R475" s="22"/>
    </row>
    <row r="476" spans="5:18" ht="15.75" x14ac:dyDescent="0.25">
      <c r="E476" s="22"/>
      <c r="F476" s="22"/>
      <c r="G476" s="51"/>
      <c r="H476" s="22"/>
      <c r="I476" s="22"/>
      <c r="J476" s="20"/>
      <c r="K476" s="20"/>
      <c r="L476" s="22"/>
      <c r="M476" s="22"/>
      <c r="N476" s="22"/>
      <c r="O476" s="22"/>
      <c r="P476" s="22"/>
      <c r="Q476" s="22"/>
      <c r="R476" s="22"/>
    </row>
    <row r="477" spans="5:18" ht="15.75" x14ac:dyDescent="0.25">
      <c r="E477" s="22"/>
      <c r="F477" s="22"/>
      <c r="G477" s="51"/>
      <c r="H477" s="22"/>
      <c r="I477" s="22"/>
      <c r="J477" s="20"/>
      <c r="K477" s="20"/>
      <c r="L477" s="22"/>
      <c r="M477" s="22"/>
      <c r="N477" s="22"/>
      <c r="O477" s="22"/>
      <c r="P477" s="22"/>
      <c r="Q477" s="22"/>
      <c r="R477" s="22"/>
    </row>
    <row r="478" spans="5:18" ht="15.75" x14ac:dyDescent="0.25">
      <c r="E478" s="22"/>
      <c r="F478" s="22"/>
      <c r="G478" s="51"/>
      <c r="H478" s="22"/>
      <c r="I478" s="22"/>
      <c r="J478" s="20"/>
      <c r="K478" s="20"/>
      <c r="L478" s="22"/>
      <c r="M478" s="22"/>
      <c r="N478" s="22"/>
      <c r="O478" s="22"/>
      <c r="P478" s="22"/>
      <c r="Q478" s="22"/>
      <c r="R478" s="22"/>
    </row>
    <row r="479" spans="5:18" ht="15.75" x14ac:dyDescent="0.25">
      <c r="E479" s="22"/>
      <c r="F479" s="22"/>
      <c r="G479" s="51"/>
      <c r="H479" s="22"/>
      <c r="I479" s="22"/>
      <c r="J479" s="20"/>
      <c r="K479" s="20"/>
      <c r="L479" s="22"/>
      <c r="M479" s="22"/>
      <c r="N479" s="22"/>
      <c r="O479" s="22"/>
      <c r="P479" s="22"/>
      <c r="Q479" s="22"/>
      <c r="R479" s="22"/>
    </row>
    <row r="480" spans="5:18" ht="15.75" x14ac:dyDescent="0.25">
      <c r="E480" s="22"/>
      <c r="F480" s="22"/>
      <c r="G480" s="51"/>
      <c r="H480" s="22"/>
      <c r="I480" s="22"/>
      <c r="J480" s="20"/>
      <c r="K480" s="20"/>
      <c r="L480" s="22"/>
      <c r="M480" s="22"/>
      <c r="N480" s="22"/>
      <c r="O480" s="22"/>
      <c r="P480" s="22"/>
      <c r="Q480" s="22"/>
      <c r="R480" s="22"/>
    </row>
    <row r="481" spans="5:18" ht="15.75" x14ac:dyDescent="0.25">
      <c r="E481" s="22"/>
      <c r="F481" s="22"/>
      <c r="G481" s="51"/>
      <c r="H481" s="22"/>
      <c r="I481" s="22"/>
      <c r="J481" s="20"/>
      <c r="K481" s="20"/>
      <c r="L481" s="22"/>
      <c r="M481" s="22"/>
      <c r="N481" s="22"/>
      <c r="O481" s="22"/>
      <c r="P481" s="22"/>
      <c r="Q481" s="22"/>
      <c r="R481" s="22"/>
    </row>
    <row r="482" spans="5:18" ht="15.75" x14ac:dyDescent="0.25">
      <c r="E482" s="22"/>
      <c r="F482" s="22"/>
      <c r="G482" s="51"/>
      <c r="H482" s="22"/>
      <c r="I482" s="22"/>
      <c r="J482" s="20"/>
      <c r="K482" s="20"/>
      <c r="L482" s="22"/>
      <c r="M482" s="22"/>
      <c r="N482" s="22"/>
      <c r="O482" s="22"/>
      <c r="P482" s="22"/>
      <c r="Q482" s="22"/>
      <c r="R482" s="22"/>
    </row>
    <row r="483" spans="5:18" ht="15.75" x14ac:dyDescent="0.25">
      <c r="E483" s="22"/>
      <c r="F483" s="22"/>
      <c r="G483" s="51"/>
      <c r="H483" s="22"/>
      <c r="I483" s="22"/>
      <c r="J483" s="20"/>
      <c r="K483" s="20"/>
      <c r="L483" s="22"/>
      <c r="M483" s="22"/>
      <c r="N483" s="22"/>
      <c r="O483" s="22"/>
      <c r="P483" s="22"/>
      <c r="Q483" s="22"/>
      <c r="R483" s="22"/>
    </row>
    <row r="484" spans="5:18" ht="15.75" x14ac:dyDescent="0.25">
      <c r="E484" s="22"/>
      <c r="F484" s="22"/>
      <c r="G484" s="51"/>
      <c r="H484" s="22"/>
      <c r="I484" s="22"/>
      <c r="J484" s="20"/>
      <c r="K484" s="20"/>
      <c r="L484" s="22"/>
      <c r="M484" s="22"/>
      <c r="N484" s="22"/>
      <c r="O484" s="22"/>
      <c r="P484" s="22"/>
      <c r="Q484" s="22"/>
      <c r="R484" s="22"/>
    </row>
    <row r="485" spans="5:18" ht="15.75" x14ac:dyDescent="0.25">
      <c r="E485" s="22"/>
      <c r="F485" s="22"/>
      <c r="G485" s="51"/>
      <c r="H485" s="22"/>
      <c r="I485" s="22"/>
      <c r="J485" s="20"/>
      <c r="K485" s="20"/>
      <c r="L485" s="22"/>
      <c r="M485" s="22"/>
      <c r="N485" s="22"/>
      <c r="O485" s="22"/>
      <c r="P485" s="22"/>
      <c r="Q485" s="22"/>
      <c r="R485" s="22"/>
    </row>
    <row r="486" spans="5:18" ht="15.75" x14ac:dyDescent="0.25">
      <c r="E486" s="22"/>
      <c r="F486" s="22"/>
      <c r="G486" s="51"/>
      <c r="H486" s="22"/>
      <c r="I486" s="22"/>
      <c r="J486" s="20"/>
      <c r="K486" s="20"/>
      <c r="L486" s="22"/>
      <c r="M486" s="22"/>
      <c r="N486" s="22"/>
      <c r="O486" s="22"/>
      <c r="P486" s="22"/>
      <c r="Q486" s="22"/>
      <c r="R486" s="22"/>
    </row>
    <row r="487" spans="5:18" ht="15.75" x14ac:dyDescent="0.25">
      <c r="E487" s="22"/>
      <c r="F487" s="22"/>
      <c r="G487" s="51"/>
      <c r="H487" s="22"/>
      <c r="I487" s="22"/>
      <c r="J487" s="20"/>
      <c r="K487" s="20"/>
      <c r="L487" s="22"/>
      <c r="M487" s="22"/>
      <c r="N487" s="22"/>
      <c r="O487" s="22"/>
      <c r="P487" s="22"/>
      <c r="Q487" s="22"/>
      <c r="R487" s="22"/>
    </row>
    <row r="488" spans="5:18" ht="15.75" x14ac:dyDescent="0.25">
      <c r="E488" s="22"/>
      <c r="F488" s="22"/>
      <c r="G488" s="51"/>
      <c r="H488" s="22"/>
      <c r="I488" s="22"/>
      <c r="J488" s="20"/>
      <c r="K488" s="20"/>
      <c r="L488" s="22"/>
      <c r="M488" s="22"/>
      <c r="N488" s="22"/>
      <c r="O488" s="22"/>
      <c r="P488" s="22"/>
      <c r="Q488" s="22"/>
      <c r="R488" s="22"/>
    </row>
    <row r="489" spans="5:18" ht="15.75" x14ac:dyDescent="0.25">
      <c r="E489" s="22"/>
      <c r="F489" s="22"/>
      <c r="G489" s="51"/>
      <c r="H489" s="22"/>
      <c r="I489" s="22"/>
      <c r="J489" s="20"/>
      <c r="K489" s="20"/>
      <c r="L489" s="22"/>
      <c r="M489" s="22"/>
      <c r="N489" s="22"/>
      <c r="O489" s="22"/>
      <c r="P489" s="22"/>
      <c r="Q489" s="22"/>
      <c r="R489" s="22"/>
    </row>
    <row r="490" spans="5:18" ht="15.75" x14ac:dyDescent="0.25">
      <c r="E490" s="22"/>
      <c r="F490" s="22"/>
      <c r="G490" s="51"/>
      <c r="H490" s="22"/>
      <c r="I490" s="22"/>
      <c r="J490" s="20"/>
      <c r="K490" s="20"/>
      <c r="L490" s="22"/>
      <c r="M490" s="22"/>
      <c r="N490" s="22"/>
      <c r="O490" s="22"/>
      <c r="P490" s="22"/>
      <c r="Q490" s="22"/>
      <c r="R490" s="22"/>
    </row>
    <row r="491" spans="5:18" ht="15.75" x14ac:dyDescent="0.25">
      <c r="E491" s="22"/>
      <c r="F491" s="22"/>
      <c r="G491" s="51"/>
      <c r="H491" s="22"/>
      <c r="I491" s="22"/>
      <c r="J491" s="20"/>
      <c r="K491" s="20"/>
      <c r="L491" s="22"/>
      <c r="M491" s="22"/>
      <c r="N491" s="22"/>
      <c r="O491" s="22"/>
      <c r="P491" s="22"/>
      <c r="Q491" s="22"/>
      <c r="R491" s="22"/>
    </row>
    <row r="492" spans="5:18" ht="15.75" x14ac:dyDescent="0.25">
      <c r="E492" s="22"/>
      <c r="F492" s="22"/>
      <c r="G492" s="51"/>
      <c r="H492" s="22"/>
      <c r="I492" s="22"/>
      <c r="J492" s="20"/>
      <c r="K492" s="20"/>
      <c r="L492" s="22"/>
      <c r="M492" s="22"/>
      <c r="N492" s="22"/>
      <c r="O492" s="22"/>
      <c r="P492" s="22"/>
      <c r="Q492" s="22"/>
      <c r="R492" s="22"/>
    </row>
    <row r="493" spans="5:18" ht="15.75" x14ac:dyDescent="0.25">
      <c r="E493" s="22"/>
      <c r="F493" s="22"/>
      <c r="G493" s="51"/>
      <c r="H493" s="22"/>
      <c r="I493" s="22"/>
      <c r="J493" s="20"/>
      <c r="K493" s="20"/>
      <c r="L493" s="22"/>
      <c r="M493" s="22"/>
      <c r="N493" s="22"/>
      <c r="O493" s="22"/>
      <c r="P493" s="22"/>
      <c r="Q493" s="22"/>
      <c r="R493" s="22"/>
    </row>
    <row r="494" spans="5:18" ht="15.75" x14ac:dyDescent="0.25">
      <c r="E494" s="22"/>
      <c r="F494" s="22"/>
      <c r="G494" s="51"/>
      <c r="H494" s="22"/>
      <c r="I494" s="22"/>
      <c r="J494" s="20"/>
      <c r="K494" s="20"/>
      <c r="L494" s="22"/>
      <c r="M494" s="22"/>
      <c r="N494" s="22"/>
      <c r="O494" s="22"/>
      <c r="P494" s="22"/>
      <c r="Q494" s="22"/>
      <c r="R494" s="22"/>
    </row>
    <row r="495" spans="5:18" ht="15.75" x14ac:dyDescent="0.25">
      <c r="E495" s="22"/>
      <c r="F495" s="22"/>
      <c r="G495" s="51"/>
      <c r="H495" s="22"/>
      <c r="I495" s="22"/>
      <c r="J495" s="20"/>
      <c r="K495" s="20"/>
      <c r="L495" s="22"/>
      <c r="M495" s="22"/>
      <c r="N495" s="22"/>
      <c r="O495" s="22"/>
      <c r="P495" s="22"/>
      <c r="Q495" s="22"/>
      <c r="R495" s="22"/>
    </row>
    <row r="496" spans="5:18" ht="15.75" x14ac:dyDescent="0.25">
      <c r="E496" s="22"/>
      <c r="F496" s="22"/>
      <c r="G496" s="51"/>
      <c r="H496" s="22"/>
      <c r="I496" s="22"/>
      <c r="J496" s="20"/>
      <c r="K496" s="20"/>
      <c r="L496" s="22"/>
      <c r="M496" s="22"/>
      <c r="N496" s="22"/>
      <c r="O496" s="22"/>
      <c r="P496" s="22"/>
      <c r="Q496" s="22"/>
      <c r="R496" s="22"/>
    </row>
    <row r="497" spans="5:18" ht="15.75" x14ac:dyDescent="0.25">
      <c r="E497" s="22"/>
      <c r="F497" s="22"/>
      <c r="G497" s="51"/>
      <c r="H497" s="22"/>
      <c r="I497" s="22"/>
      <c r="J497" s="20"/>
      <c r="K497" s="20"/>
      <c r="L497" s="22"/>
      <c r="M497" s="22"/>
      <c r="N497" s="22"/>
      <c r="O497" s="22"/>
      <c r="P497" s="22"/>
      <c r="Q497" s="22"/>
      <c r="R497" s="22"/>
    </row>
    <row r="498" spans="5:18" ht="15.75" x14ac:dyDescent="0.25">
      <c r="E498" s="22"/>
      <c r="F498" s="22"/>
      <c r="G498" s="51"/>
      <c r="H498" s="22"/>
      <c r="I498" s="22"/>
      <c r="J498" s="20"/>
      <c r="K498" s="20"/>
      <c r="L498" s="22"/>
      <c r="M498" s="22"/>
      <c r="N498" s="22"/>
      <c r="O498" s="22"/>
      <c r="P498" s="22"/>
      <c r="Q498" s="22"/>
      <c r="R498" s="22"/>
    </row>
    <row r="499" spans="5:18" ht="15.75" x14ac:dyDescent="0.25">
      <c r="E499" s="22"/>
      <c r="F499" s="22"/>
      <c r="G499" s="51"/>
      <c r="H499" s="22"/>
      <c r="I499" s="22"/>
      <c r="J499" s="20"/>
      <c r="K499" s="20"/>
      <c r="L499" s="22"/>
      <c r="M499" s="22"/>
      <c r="N499" s="22"/>
      <c r="O499" s="22"/>
      <c r="P499" s="22"/>
      <c r="Q499" s="22"/>
      <c r="R499" s="22"/>
    </row>
    <row r="500" spans="5:18" ht="15.75" x14ac:dyDescent="0.25">
      <c r="E500" s="22"/>
      <c r="F500" s="22"/>
      <c r="G500" s="51"/>
      <c r="H500" s="22"/>
      <c r="I500" s="22"/>
      <c r="J500" s="20"/>
      <c r="K500" s="20"/>
      <c r="L500" s="22"/>
      <c r="M500" s="22"/>
      <c r="N500" s="22"/>
      <c r="O500" s="22"/>
      <c r="P500" s="22"/>
      <c r="Q500" s="22"/>
      <c r="R500" s="22"/>
    </row>
    <row r="501" spans="5:18" ht="15.75" x14ac:dyDescent="0.25">
      <c r="E501" s="22"/>
      <c r="F501" s="22"/>
      <c r="G501" s="51"/>
      <c r="H501" s="22"/>
      <c r="I501" s="22"/>
      <c r="J501" s="20"/>
      <c r="K501" s="20"/>
      <c r="L501" s="22"/>
      <c r="M501" s="22"/>
      <c r="N501" s="22"/>
      <c r="O501" s="22"/>
      <c r="P501" s="22"/>
      <c r="Q501" s="22"/>
      <c r="R501" s="22"/>
    </row>
    <row r="502" spans="5:18" ht="15.75" x14ac:dyDescent="0.25">
      <c r="E502" s="22"/>
      <c r="F502" s="22"/>
      <c r="G502" s="51"/>
      <c r="H502" s="22"/>
      <c r="I502" s="22"/>
      <c r="J502" s="20"/>
      <c r="K502" s="20"/>
      <c r="L502" s="22"/>
      <c r="M502" s="22"/>
      <c r="N502" s="22"/>
      <c r="O502" s="22"/>
      <c r="P502" s="22"/>
      <c r="Q502" s="22"/>
      <c r="R502" s="22"/>
    </row>
    <row r="503" spans="5:18" ht="15.75" x14ac:dyDescent="0.25">
      <c r="E503" s="22"/>
      <c r="F503" s="22"/>
      <c r="G503" s="51"/>
      <c r="H503" s="22"/>
      <c r="I503" s="22"/>
      <c r="J503" s="20"/>
      <c r="K503" s="20"/>
      <c r="L503" s="22"/>
      <c r="M503" s="22"/>
      <c r="N503" s="22"/>
      <c r="O503" s="22"/>
      <c r="P503" s="22"/>
      <c r="Q503" s="22"/>
      <c r="R503" s="22"/>
    </row>
    <row r="504" spans="5:18" ht="15.75" x14ac:dyDescent="0.25">
      <c r="E504" s="22"/>
      <c r="F504" s="22"/>
      <c r="G504" s="51"/>
      <c r="H504" s="22"/>
      <c r="I504" s="22"/>
      <c r="J504" s="20"/>
      <c r="K504" s="20"/>
      <c r="L504" s="22"/>
      <c r="M504" s="22"/>
      <c r="N504" s="22"/>
      <c r="O504" s="22"/>
      <c r="P504" s="22"/>
      <c r="Q504" s="22"/>
      <c r="R504" s="22"/>
    </row>
    <row r="505" spans="5:18" ht="15.75" x14ac:dyDescent="0.25">
      <c r="E505" s="22"/>
      <c r="F505" s="22"/>
      <c r="G505" s="51"/>
      <c r="H505" s="22"/>
      <c r="I505" s="22"/>
      <c r="J505" s="20"/>
      <c r="K505" s="20"/>
      <c r="L505" s="22"/>
      <c r="M505" s="22"/>
      <c r="N505" s="22"/>
      <c r="O505" s="22"/>
      <c r="P505" s="22"/>
      <c r="Q505" s="22"/>
      <c r="R505" s="22"/>
    </row>
    <row r="506" spans="5:18" ht="15.75" x14ac:dyDescent="0.25">
      <c r="E506" s="22"/>
      <c r="F506" s="22"/>
      <c r="G506" s="51"/>
      <c r="H506" s="22"/>
      <c r="I506" s="22"/>
      <c r="J506" s="20"/>
      <c r="K506" s="20"/>
      <c r="L506" s="22"/>
      <c r="M506" s="22"/>
      <c r="N506" s="22"/>
      <c r="O506" s="22"/>
      <c r="P506" s="22"/>
      <c r="Q506" s="22"/>
      <c r="R506" s="22"/>
    </row>
    <row r="507" spans="5:18" ht="15.75" x14ac:dyDescent="0.25">
      <c r="E507" s="22"/>
      <c r="F507" s="22"/>
      <c r="G507" s="51"/>
      <c r="H507" s="22"/>
      <c r="I507" s="22"/>
      <c r="J507" s="20"/>
      <c r="K507" s="20"/>
      <c r="L507" s="22"/>
      <c r="M507" s="22"/>
      <c r="N507" s="22"/>
      <c r="O507" s="22"/>
      <c r="P507" s="22"/>
      <c r="Q507" s="22"/>
      <c r="R507" s="22"/>
    </row>
    <row r="508" spans="5:18" ht="15.75" x14ac:dyDescent="0.25">
      <c r="E508" s="22"/>
      <c r="F508" s="22"/>
      <c r="G508" s="51"/>
      <c r="H508" s="22"/>
      <c r="I508" s="22"/>
      <c r="J508" s="20"/>
      <c r="K508" s="20"/>
      <c r="L508" s="22"/>
      <c r="M508" s="22"/>
      <c r="N508" s="22"/>
      <c r="O508" s="22"/>
      <c r="P508" s="22"/>
      <c r="Q508" s="22"/>
      <c r="R508" s="22"/>
    </row>
    <row r="509" spans="5:18" ht="15.75" x14ac:dyDescent="0.25">
      <c r="E509" s="22"/>
      <c r="F509" s="22"/>
      <c r="G509" s="51"/>
      <c r="H509" s="22"/>
      <c r="I509" s="22"/>
      <c r="J509" s="20"/>
      <c r="K509" s="20"/>
      <c r="L509" s="22"/>
      <c r="M509" s="22"/>
      <c r="N509" s="22"/>
      <c r="O509" s="22"/>
      <c r="P509" s="22"/>
      <c r="Q509" s="22"/>
      <c r="R509" s="22"/>
    </row>
    <row r="510" spans="5:18" ht="15.75" x14ac:dyDescent="0.25">
      <c r="E510" s="22"/>
      <c r="F510" s="22"/>
      <c r="G510" s="51"/>
      <c r="H510" s="22"/>
      <c r="I510" s="22"/>
      <c r="J510" s="20"/>
      <c r="K510" s="20"/>
      <c r="L510" s="22"/>
      <c r="M510" s="22"/>
      <c r="N510" s="22"/>
      <c r="O510" s="22"/>
      <c r="P510" s="22"/>
      <c r="Q510" s="22"/>
      <c r="R510" s="22"/>
    </row>
    <row r="511" spans="5:18" ht="15.75" x14ac:dyDescent="0.25">
      <c r="E511" s="22"/>
      <c r="F511" s="22"/>
      <c r="G511" s="51"/>
      <c r="H511" s="22"/>
      <c r="I511" s="22"/>
      <c r="J511" s="20"/>
      <c r="K511" s="20"/>
      <c r="L511" s="22"/>
      <c r="M511" s="22"/>
      <c r="N511" s="22"/>
      <c r="O511" s="22"/>
      <c r="P511" s="22"/>
      <c r="Q511" s="22"/>
      <c r="R511" s="22"/>
    </row>
    <row r="512" spans="5:18" ht="15.75" x14ac:dyDescent="0.25">
      <c r="E512" s="22"/>
      <c r="F512" s="22"/>
      <c r="G512" s="51"/>
      <c r="H512" s="22"/>
      <c r="I512" s="22"/>
      <c r="J512" s="20"/>
      <c r="K512" s="20"/>
      <c r="L512" s="22"/>
      <c r="M512" s="22"/>
      <c r="N512" s="22"/>
      <c r="O512" s="22"/>
      <c r="P512" s="22"/>
      <c r="Q512" s="22"/>
      <c r="R512" s="22"/>
    </row>
    <row r="513" spans="5:18" ht="15.75" x14ac:dyDescent="0.25">
      <c r="E513" s="22"/>
      <c r="F513" s="22"/>
      <c r="G513" s="51"/>
      <c r="H513" s="22"/>
      <c r="I513" s="22"/>
      <c r="J513" s="20"/>
      <c r="K513" s="20"/>
      <c r="L513" s="22"/>
      <c r="M513" s="22"/>
      <c r="N513" s="22"/>
      <c r="O513" s="22"/>
      <c r="P513" s="22"/>
      <c r="Q513" s="22"/>
      <c r="R513" s="22"/>
    </row>
    <row r="514" spans="5:18" ht="15.75" x14ac:dyDescent="0.25">
      <c r="E514" s="22"/>
      <c r="F514" s="22"/>
      <c r="G514" s="51"/>
      <c r="H514" s="22"/>
      <c r="I514" s="22"/>
      <c r="J514" s="20"/>
      <c r="K514" s="20"/>
      <c r="L514" s="22"/>
      <c r="M514" s="22"/>
      <c r="N514" s="22"/>
      <c r="O514" s="22"/>
      <c r="P514" s="22"/>
      <c r="Q514" s="22"/>
      <c r="R514" s="22"/>
    </row>
    <row r="515" spans="5:18" ht="15.75" x14ac:dyDescent="0.25">
      <c r="E515" s="22"/>
      <c r="F515" s="22"/>
      <c r="G515" s="51"/>
      <c r="H515" s="22"/>
      <c r="I515" s="22"/>
      <c r="J515" s="20"/>
      <c r="K515" s="20"/>
      <c r="L515" s="22"/>
      <c r="M515" s="22"/>
      <c r="N515" s="22"/>
      <c r="O515" s="22"/>
      <c r="P515" s="22"/>
      <c r="Q515" s="22"/>
      <c r="R515" s="22"/>
    </row>
    <row r="516" spans="5:18" ht="15.75" x14ac:dyDescent="0.25">
      <c r="E516" s="22"/>
      <c r="F516" s="22"/>
      <c r="G516" s="51"/>
      <c r="H516" s="22"/>
      <c r="I516" s="22"/>
      <c r="J516" s="20"/>
      <c r="K516" s="20"/>
      <c r="L516" s="22"/>
      <c r="M516" s="22"/>
      <c r="N516" s="22"/>
      <c r="O516" s="22"/>
      <c r="P516" s="22"/>
      <c r="Q516" s="22"/>
      <c r="R516" s="22"/>
    </row>
    <row r="517" spans="5:18" ht="15.75" x14ac:dyDescent="0.25">
      <c r="E517" s="22"/>
      <c r="F517" s="22"/>
      <c r="G517" s="51"/>
      <c r="H517" s="22"/>
      <c r="I517" s="22"/>
      <c r="J517" s="20"/>
      <c r="K517" s="20"/>
      <c r="L517" s="22"/>
      <c r="M517" s="22"/>
      <c r="N517" s="22"/>
      <c r="O517" s="22"/>
      <c r="P517" s="22"/>
      <c r="Q517" s="22"/>
      <c r="R517" s="22"/>
    </row>
    <row r="518" spans="5:18" ht="15.75" x14ac:dyDescent="0.25">
      <c r="E518" s="22"/>
      <c r="F518" s="22"/>
      <c r="G518" s="51"/>
      <c r="H518" s="22"/>
      <c r="I518" s="22"/>
      <c r="J518" s="20"/>
      <c r="K518" s="20"/>
      <c r="L518" s="22"/>
      <c r="M518" s="22"/>
      <c r="N518" s="22"/>
      <c r="O518" s="22"/>
      <c r="P518" s="22"/>
      <c r="Q518" s="22"/>
      <c r="R518" s="22"/>
    </row>
    <row r="519" spans="5:18" ht="15.75" x14ac:dyDescent="0.25">
      <c r="E519" s="22"/>
      <c r="F519" s="22"/>
      <c r="G519" s="51"/>
      <c r="H519" s="22"/>
      <c r="I519" s="22"/>
      <c r="J519" s="20"/>
      <c r="K519" s="20"/>
      <c r="L519" s="22"/>
      <c r="M519" s="22"/>
      <c r="N519" s="22"/>
      <c r="O519" s="22"/>
      <c r="P519" s="22"/>
      <c r="Q519" s="22"/>
      <c r="R519" s="22"/>
    </row>
    <row r="520" spans="5:18" ht="15.75" x14ac:dyDescent="0.25">
      <c r="E520" s="22"/>
      <c r="F520" s="22"/>
      <c r="G520" s="51"/>
      <c r="H520" s="22"/>
      <c r="I520" s="22"/>
      <c r="J520" s="20"/>
      <c r="K520" s="20"/>
      <c r="L520" s="22"/>
      <c r="M520" s="22"/>
      <c r="N520" s="22"/>
      <c r="O520" s="22"/>
      <c r="P520" s="22"/>
      <c r="Q520" s="22"/>
      <c r="R520" s="22"/>
    </row>
    <row r="521" spans="5:18" ht="15.75" x14ac:dyDescent="0.25">
      <c r="E521" s="22"/>
      <c r="F521" s="22"/>
      <c r="G521" s="51"/>
      <c r="H521" s="22"/>
      <c r="I521" s="22"/>
      <c r="J521" s="20"/>
      <c r="K521" s="20"/>
      <c r="L521" s="22"/>
      <c r="M521" s="22"/>
      <c r="N521" s="22"/>
      <c r="O521" s="22"/>
      <c r="P521" s="22"/>
      <c r="Q521" s="22"/>
      <c r="R521" s="22"/>
    </row>
    <row r="522" spans="5:18" ht="15.75" x14ac:dyDescent="0.25">
      <c r="E522" s="22"/>
      <c r="F522" s="22"/>
      <c r="G522" s="51"/>
      <c r="H522" s="22"/>
      <c r="I522" s="22"/>
      <c r="J522" s="20"/>
      <c r="K522" s="20"/>
      <c r="L522" s="22"/>
      <c r="M522" s="22"/>
      <c r="N522" s="22"/>
      <c r="O522" s="22"/>
      <c r="P522" s="22"/>
      <c r="Q522" s="22"/>
      <c r="R522" s="22"/>
    </row>
    <row r="523" spans="5:18" ht="15.75" x14ac:dyDescent="0.25">
      <c r="E523" s="22"/>
      <c r="F523" s="22"/>
      <c r="G523" s="51"/>
      <c r="H523" s="22"/>
      <c r="I523" s="22"/>
      <c r="J523" s="20"/>
      <c r="K523" s="20"/>
      <c r="L523" s="22"/>
      <c r="M523" s="22"/>
      <c r="N523" s="22"/>
      <c r="O523" s="22"/>
      <c r="P523" s="22"/>
      <c r="Q523" s="22"/>
      <c r="R523" s="22"/>
    </row>
    <row r="524" spans="5:18" ht="15.75" x14ac:dyDescent="0.25">
      <c r="E524" s="22"/>
      <c r="F524" s="22"/>
      <c r="G524" s="51"/>
      <c r="H524" s="22"/>
      <c r="I524" s="22"/>
      <c r="J524" s="20"/>
      <c r="K524" s="20"/>
      <c r="L524" s="22"/>
      <c r="M524" s="22"/>
      <c r="N524" s="22"/>
      <c r="O524" s="22"/>
      <c r="P524" s="22"/>
      <c r="Q524" s="22"/>
      <c r="R524" s="22"/>
    </row>
    <row r="525" spans="5:18" ht="15.75" x14ac:dyDescent="0.25">
      <c r="E525" s="22"/>
      <c r="F525" s="22"/>
      <c r="G525" s="51"/>
      <c r="H525" s="22"/>
      <c r="I525" s="22"/>
      <c r="J525" s="20"/>
      <c r="K525" s="20"/>
      <c r="L525" s="22"/>
      <c r="M525" s="22"/>
      <c r="N525" s="22"/>
      <c r="O525" s="22"/>
      <c r="P525" s="22"/>
      <c r="Q525" s="22"/>
      <c r="R525" s="22"/>
    </row>
    <row r="526" spans="5:18" ht="15.75" x14ac:dyDescent="0.25">
      <c r="E526" s="22"/>
      <c r="F526" s="22"/>
      <c r="G526" s="51"/>
      <c r="H526" s="22"/>
      <c r="I526" s="22"/>
      <c r="J526" s="20"/>
      <c r="K526" s="20"/>
      <c r="L526" s="22"/>
      <c r="M526" s="22"/>
      <c r="N526" s="22"/>
      <c r="O526" s="22"/>
      <c r="P526" s="22"/>
      <c r="Q526" s="22"/>
      <c r="R526" s="22"/>
    </row>
    <row r="527" spans="5:18" ht="15.75" x14ac:dyDescent="0.25">
      <c r="E527" s="22"/>
      <c r="F527" s="22"/>
      <c r="G527" s="51"/>
      <c r="H527" s="22"/>
      <c r="I527" s="22"/>
      <c r="J527" s="20"/>
      <c r="K527" s="20"/>
      <c r="L527" s="22"/>
      <c r="M527" s="22"/>
      <c r="N527" s="22"/>
      <c r="O527" s="22"/>
      <c r="P527" s="22"/>
      <c r="Q527" s="22"/>
      <c r="R527" s="22"/>
    </row>
    <row r="528" spans="5:18" ht="15.75" x14ac:dyDescent="0.25">
      <c r="E528" s="22"/>
      <c r="F528" s="22"/>
      <c r="G528" s="51"/>
      <c r="H528" s="22"/>
      <c r="I528" s="22"/>
      <c r="J528" s="20"/>
      <c r="K528" s="20"/>
      <c r="L528" s="22"/>
      <c r="M528" s="22"/>
      <c r="N528" s="22"/>
      <c r="O528" s="22"/>
      <c r="P528" s="22"/>
      <c r="Q528" s="22"/>
      <c r="R528" s="22"/>
    </row>
    <row r="529" spans="5:18" ht="15.75" x14ac:dyDescent="0.25">
      <c r="E529" s="22"/>
      <c r="F529" s="22"/>
      <c r="G529" s="51"/>
      <c r="H529" s="22"/>
      <c r="I529" s="22"/>
      <c r="J529" s="20"/>
      <c r="K529" s="20"/>
      <c r="L529" s="22"/>
      <c r="M529" s="22"/>
      <c r="N529" s="22"/>
      <c r="O529" s="22"/>
      <c r="P529" s="22"/>
      <c r="Q529" s="22"/>
      <c r="R529" s="22"/>
    </row>
    <row r="530" spans="5:18" ht="15.75" x14ac:dyDescent="0.25">
      <c r="E530" s="22"/>
      <c r="F530" s="22"/>
      <c r="G530" s="51"/>
      <c r="H530" s="22"/>
      <c r="I530" s="22"/>
      <c r="J530" s="20"/>
      <c r="K530" s="20"/>
      <c r="L530" s="22"/>
      <c r="M530" s="22"/>
      <c r="N530" s="22"/>
      <c r="O530" s="22"/>
      <c r="P530" s="22"/>
      <c r="Q530" s="22"/>
      <c r="R530" s="22"/>
    </row>
    <row r="531" spans="5:18" ht="15.75" x14ac:dyDescent="0.25">
      <c r="E531" s="22"/>
      <c r="F531" s="22"/>
      <c r="G531" s="51"/>
      <c r="H531" s="22"/>
      <c r="I531" s="22"/>
      <c r="J531" s="20"/>
      <c r="K531" s="20"/>
      <c r="L531" s="22"/>
      <c r="M531" s="22"/>
      <c r="N531" s="22"/>
      <c r="O531" s="22"/>
      <c r="P531" s="22"/>
      <c r="Q531" s="22"/>
      <c r="R531" s="22"/>
    </row>
    <row r="532" spans="5:18" ht="15.75" x14ac:dyDescent="0.25">
      <c r="E532" s="22"/>
      <c r="F532" s="22"/>
      <c r="G532" s="51"/>
      <c r="H532" s="22"/>
      <c r="I532" s="22"/>
      <c r="J532" s="20"/>
      <c r="K532" s="20"/>
      <c r="L532" s="22"/>
      <c r="M532" s="22"/>
      <c r="N532" s="22"/>
      <c r="O532" s="22"/>
      <c r="P532" s="22"/>
      <c r="Q532" s="22"/>
      <c r="R532" s="22"/>
    </row>
    <row r="533" spans="5:18" ht="15.75" x14ac:dyDescent="0.25">
      <c r="E533" s="22"/>
      <c r="F533" s="22"/>
      <c r="G533" s="51"/>
      <c r="H533" s="22"/>
      <c r="I533" s="22"/>
      <c r="J533" s="20"/>
      <c r="K533" s="20"/>
      <c r="L533" s="22"/>
      <c r="M533" s="22"/>
      <c r="N533" s="22"/>
      <c r="O533" s="22"/>
      <c r="P533" s="22"/>
      <c r="Q533" s="22"/>
      <c r="R533" s="22"/>
    </row>
    <row r="534" spans="5:18" ht="15.75" x14ac:dyDescent="0.25">
      <c r="E534" s="22"/>
      <c r="F534" s="22"/>
      <c r="G534" s="51"/>
      <c r="H534" s="22"/>
      <c r="I534" s="22"/>
      <c r="J534" s="20"/>
      <c r="K534" s="20"/>
      <c r="L534" s="22"/>
      <c r="M534" s="22"/>
      <c r="N534" s="22"/>
      <c r="O534" s="22"/>
      <c r="P534" s="22"/>
      <c r="Q534" s="22"/>
      <c r="R534" s="22"/>
    </row>
    <row r="535" spans="5:18" ht="15.75" x14ac:dyDescent="0.25">
      <c r="E535" s="22"/>
      <c r="F535" s="22"/>
      <c r="G535" s="51"/>
      <c r="H535" s="22"/>
      <c r="I535" s="22"/>
      <c r="J535" s="20"/>
      <c r="K535" s="20"/>
      <c r="L535" s="22"/>
      <c r="M535" s="22"/>
      <c r="N535" s="22"/>
      <c r="O535" s="22"/>
      <c r="P535" s="22"/>
      <c r="Q535" s="22"/>
      <c r="R535" s="22"/>
    </row>
    <row r="536" spans="5:18" ht="15.75" x14ac:dyDescent="0.25">
      <c r="E536" s="22"/>
      <c r="F536" s="22"/>
      <c r="G536" s="51"/>
      <c r="H536" s="22"/>
      <c r="I536" s="22"/>
      <c r="J536" s="20"/>
      <c r="K536" s="20"/>
      <c r="L536" s="22"/>
      <c r="M536" s="22"/>
      <c r="N536" s="22"/>
      <c r="O536" s="22"/>
      <c r="P536" s="22"/>
      <c r="Q536" s="22"/>
      <c r="R536" s="22"/>
    </row>
    <row r="537" spans="5:18" ht="15.75" x14ac:dyDescent="0.25">
      <c r="E537" s="22"/>
      <c r="F537" s="22"/>
      <c r="G537" s="51"/>
      <c r="H537" s="22"/>
      <c r="I537" s="22"/>
      <c r="J537" s="20"/>
      <c r="K537" s="20"/>
      <c r="L537" s="22"/>
      <c r="M537" s="22"/>
      <c r="N537" s="22"/>
      <c r="O537" s="22"/>
      <c r="P537" s="22"/>
      <c r="Q537" s="22"/>
      <c r="R537" s="22"/>
    </row>
    <row r="538" spans="5:18" ht="15.75" x14ac:dyDescent="0.25">
      <c r="E538" s="22"/>
      <c r="F538" s="22"/>
      <c r="G538" s="51"/>
      <c r="H538" s="22"/>
      <c r="I538" s="22"/>
      <c r="J538" s="20"/>
      <c r="K538" s="20"/>
      <c r="L538" s="22"/>
      <c r="M538" s="22"/>
      <c r="N538" s="22"/>
      <c r="O538" s="22"/>
      <c r="P538" s="22"/>
      <c r="Q538" s="22"/>
      <c r="R538" s="22"/>
    </row>
    <row r="539" spans="5:18" ht="15.75" x14ac:dyDescent="0.25">
      <c r="E539" s="22"/>
      <c r="F539" s="22"/>
      <c r="G539" s="51"/>
      <c r="H539" s="22"/>
      <c r="I539" s="22"/>
      <c r="J539" s="20"/>
      <c r="K539" s="20"/>
      <c r="L539" s="22"/>
      <c r="M539" s="22"/>
      <c r="N539" s="22"/>
      <c r="O539" s="22"/>
      <c r="P539" s="22"/>
      <c r="Q539" s="22"/>
      <c r="R539" s="22"/>
    </row>
    <row r="540" spans="5:18" ht="15.75" x14ac:dyDescent="0.25">
      <c r="E540" s="22"/>
      <c r="F540" s="22"/>
      <c r="G540" s="51"/>
      <c r="H540" s="22"/>
      <c r="I540" s="22"/>
      <c r="J540" s="20"/>
      <c r="K540" s="20"/>
      <c r="L540" s="22"/>
      <c r="M540" s="22"/>
      <c r="N540" s="22"/>
      <c r="O540" s="22"/>
      <c r="P540" s="22"/>
      <c r="Q540" s="22"/>
      <c r="R540" s="22"/>
    </row>
    <row r="541" spans="5:18" ht="15.75" x14ac:dyDescent="0.25">
      <c r="E541" s="22"/>
      <c r="F541" s="22"/>
      <c r="G541" s="51"/>
      <c r="H541" s="22"/>
      <c r="I541" s="22"/>
      <c r="J541" s="20"/>
      <c r="K541" s="20"/>
      <c r="L541" s="22"/>
      <c r="M541" s="22"/>
      <c r="N541" s="22"/>
      <c r="O541" s="22"/>
      <c r="P541" s="22"/>
      <c r="Q541" s="22"/>
      <c r="R541" s="22"/>
    </row>
    <row r="542" spans="5:18" ht="15.75" x14ac:dyDescent="0.25">
      <c r="E542" s="22"/>
      <c r="F542" s="22"/>
      <c r="G542" s="51"/>
      <c r="H542" s="22"/>
      <c r="I542" s="22"/>
      <c r="J542" s="20"/>
      <c r="K542" s="20"/>
      <c r="L542" s="22"/>
      <c r="M542" s="22"/>
      <c r="N542" s="22"/>
      <c r="O542" s="22"/>
      <c r="P542" s="22"/>
      <c r="Q542" s="22"/>
      <c r="R542" s="22"/>
    </row>
    <row r="543" spans="5:18" ht="15.75" x14ac:dyDescent="0.25">
      <c r="E543" s="22"/>
      <c r="F543" s="22"/>
      <c r="G543" s="51"/>
      <c r="H543" s="22"/>
      <c r="I543" s="22"/>
      <c r="J543" s="20"/>
      <c r="K543" s="20"/>
      <c r="L543" s="22"/>
      <c r="M543" s="22"/>
      <c r="N543" s="22"/>
      <c r="O543" s="22"/>
      <c r="P543" s="22"/>
      <c r="Q543" s="22"/>
      <c r="R543" s="22"/>
    </row>
    <row r="544" spans="5:18" ht="15.75" x14ac:dyDescent="0.25">
      <c r="E544" s="22"/>
      <c r="F544" s="22"/>
      <c r="G544" s="51"/>
      <c r="H544" s="22"/>
      <c r="I544" s="22"/>
      <c r="J544" s="20"/>
      <c r="K544" s="20"/>
      <c r="L544" s="22"/>
      <c r="M544" s="22"/>
      <c r="N544" s="22"/>
      <c r="O544" s="22"/>
      <c r="P544" s="22"/>
      <c r="Q544" s="22"/>
      <c r="R544" s="22"/>
    </row>
    <row r="545" spans="5:18" ht="15.75" x14ac:dyDescent="0.25">
      <c r="E545" s="22"/>
      <c r="F545" s="22"/>
      <c r="G545" s="51"/>
      <c r="H545" s="22"/>
      <c r="I545" s="22"/>
      <c r="J545" s="20"/>
      <c r="K545" s="20"/>
      <c r="L545" s="22"/>
      <c r="M545" s="22"/>
      <c r="N545" s="22"/>
      <c r="O545" s="22"/>
      <c r="P545" s="22"/>
      <c r="Q545" s="22"/>
      <c r="R545" s="22"/>
    </row>
    <row r="546" spans="5:18" ht="15.75" x14ac:dyDescent="0.25">
      <c r="E546" s="22"/>
      <c r="F546" s="22"/>
      <c r="G546" s="51"/>
      <c r="H546" s="22"/>
      <c r="I546" s="22"/>
      <c r="J546" s="20"/>
      <c r="K546" s="20"/>
      <c r="L546" s="22"/>
      <c r="M546" s="22"/>
      <c r="N546" s="22"/>
      <c r="O546" s="22"/>
      <c r="P546" s="22"/>
      <c r="Q546" s="22"/>
      <c r="R546" s="22"/>
    </row>
    <row r="547" spans="5:18" ht="15.75" x14ac:dyDescent="0.25">
      <c r="E547" s="22"/>
      <c r="F547" s="22"/>
      <c r="G547" s="51"/>
      <c r="H547" s="22"/>
      <c r="I547" s="22"/>
      <c r="J547" s="20"/>
      <c r="K547" s="20"/>
      <c r="L547" s="22"/>
      <c r="M547" s="22"/>
      <c r="N547" s="22"/>
      <c r="O547" s="22"/>
      <c r="P547" s="22"/>
      <c r="Q547" s="22"/>
      <c r="R547" s="22"/>
    </row>
    <row r="548" spans="5:18" ht="15.75" x14ac:dyDescent="0.25">
      <c r="E548" s="22"/>
      <c r="F548" s="22"/>
      <c r="G548" s="51"/>
      <c r="H548" s="22"/>
      <c r="I548" s="22"/>
      <c r="J548" s="20"/>
      <c r="K548" s="20"/>
      <c r="L548" s="22"/>
      <c r="M548" s="22"/>
      <c r="N548" s="22"/>
      <c r="O548" s="22"/>
      <c r="P548" s="22"/>
      <c r="Q548" s="22"/>
      <c r="R548" s="22"/>
    </row>
    <row r="549" spans="5:18" ht="15.75" x14ac:dyDescent="0.25">
      <c r="E549" s="22"/>
      <c r="F549" s="22"/>
      <c r="G549" s="51"/>
      <c r="H549" s="22"/>
      <c r="I549" s="22"/>
      <c r="J549" s="20"/>
      <c r="K549" s="20"/>
      <c r="L549" s="22"/>
      <c r="M549" s="22"/>
      <c r="N549" s="22"/>
      <c r="O549" s="22"/>
      <c r="P549" s="22"/>
      <c r="Q549" s="22"/>
      <c r="R549" s="22"/>
    </row>
    <row r="550" spans="5:18" ht="15.75" x14ac:dyDescent="0.25">
      <c r="E550" s="22"/>
      <c r="F550" s="22"/>
      <c r="G550" s="51"/>
      <c r="H550" s="22"/>
      <c r="I550" s="22"/>
      <c r="J550" s="20"/>
      <c r="K550" s="20"/>
      <c r="L550" s="22"/>
      <c r="M550" s="22"/>
      <c r="N550" s="22"/>
      <c r="O550" s="22"/>
      <c r="P550" s="22"/>
      <c r="Q550" s="22"/>
      <c r="R550" s="22"/>
    </row>
    <row r="551" spans="5:18" ht="15.75" x14ac:dyDescent="0.25">
      <c r="E551" s="22"/>
      <c r="F551" s="22"/>
      <c r="G551" s="51"/>
      <c r="H551" s="22"/>
      <c r="I551" s="22"/>
      <c r="J551" s="20"/>
      <c r="K551" s="20"/>
      <c r="L551" s="22"/>
      <c r="M551" s="22"/>
      <c r="N551" s="22"/>
      <c r="O551" s="22"/>
      <c r="P551" s="22"/>
      <c r="Q551" s="22"/>
      <c r="R551" s="22"/>
    </row>
    <row r="552" spans="5:18" ht="15.75" x14ac:dyDescent="0.25">
      <c r="E552" s="22"/>
      <c r="F552" s="22"/>
      <c r="G552" s="51"/>
      <c r="H552" s="22"/>
      <c r="I552" s="22"/>
      <c r="J552" s="20"/>
      <c r="K552" s="20"/>
      <c r="L552" s="22"/>
      <c r="M552" s="22"/>
      <c r="N552" s="22"/>
      <c r="O552" s="22"/>
      <c r="P552" s="22"/>
      <c r="Q552" s="22"/>
      <c r="R552" s="22"/>
    </row>
    <row r="553" spans="5:18" ht="15.75" x14ac:dyDescent="0.25">
      <c r="E553" s="22"/>
      <c r="F553" s="22"/>
      <c r="G553" s="51"/>
      <c r="H553" s="22"/>
      <c r="I553" s="22"/>
      <c r="J553" s="20"/>
      <c r="K553" s="20"/>
      <c r="L553" s="22"/>
      <c r="M553" s="22"/>
      <c r="N553" s="22"/>
      <c r="O553" s="22"/>
      <c r="P553" s="22"/>
      <c r="Q553" s="22"/>
      <c r="R553" s="22"/>
    </row>
    <row r="554" spans="5:18" ht="15.75" x14ac:dyDescent="0.25">
      <c r="E554" s="22"/>
      <c r="F554" s="22"/>
      <c r="G554" s="51"/>
      <c r="H554" s="22"/>
      <c r="I554" s="22"/>
      <c r="J554" s="20"/>
      <c r="K554" s="20"/>
      <c r="L554" s="22"/>
      <c r="M554" s="22"/>
      <c r="N554" s="22"/>
      <c r="O554" s="22"/>
      <c r="P554" s="22"/>
      <c r="Q554" s="22"/>
      <c r="R554" s="22"/>
    </row>
    <row r="555" spans="5:18" ht="15.75" x14ac:dyDescent="0.25">
      <c r="E555" s="22"/>
      <c r="F555" s="22"/>
      <c r="G555" s="51"/>
      <c r="H555" s="22"/>
      <c r="I555" s="22"/>
      <c r="J555" s="20"/>
      <c r="K555" s="20"/>
      <c r="L555" s="22"/>
      <c r="M555" s="22"/>
      <c r="N555" s="22"/>
      <c r="O555" s="22"/>
      <c r="P555" s="22"/>
      <c r="Q555" s="22"/>
      <c r="R555" s="22"/>
    </row>
    <row r="556" spans="5:18" ht="15.75" x14ac:dyDescent="0.25">
      <c r="E556" s="22"/>
      <c r="F556" s="22"/>
      <c r="G556" s="51"/>
      <c r="H556" s="22"/>
      <c r="I556" s="22"/>
      <c r="J556" s="20"/>
      <c r="K556" s="20"/>
      <c r="L556" s="22"/>
      <c r="M556" s="22"/>
      <c r="N556" s="22"/>
      <c r="O556" s="22"/>
      <c r="P556" s="22"/>
      <c r="Q556" s="22"/>
      <c r="R556" s="22"/>
    </row>
    <row r="557" spans="5:18" ht="15.75" x14ac:dyDescent="0.25">
      <c r="E557" s="22"/>
      <c r="F557" s="22"/>
      <c r="G557" s="51"/>
      <c r="H557" s="22"/>
      <c r="I557" s="22"/>
      <c r="J557" s="20"/>
      <c r="K557" s="20"/>
      <c r="L557" s="22"/>
      <c r="M557" s="22"/>
      <c r="N557" s="22"/>
      <c r="O557" s="22"/>
      <c r="P557" s="22"/>
      <c r="Q557" s="22"/>
      <c r="R557" s="22"/>
    </row>
    <row r="558" spans="5:18" ht="15.75" x14ac:dyDescent="0.25">
      <c r="E558" s="22"/>
      <c r="F558" s="22"/>
      <c r="G558" s="51"/>
      <c r="H558" s="22"/>
      <c r="I558" s="22"/>
      <c r="J558" s="20"/>
      <c r="K558" s="20"/>
      <c r="L558" s="22"/>
      <c r="M558" s="22"/>
      <c r="N558" s="22"/>
      <c r="O558" s="22"/>
      <c r="P558" s="22"/>
      <c r="Q558" s="22"/>
      <c r="R558" s="22"/>
    </row>
    <row r="559" spans="5:18" ht="15.75" x14ac:dyDescent="0.25">
      <c r="E559" s="22"/>
      <c r="F559" s="22"/>
      <c r="G559" s="51"/>
      <c r="H559" s="22"/>
      <c r="I559" s="22"/>
      <c r="J559" s="20"/>
      <c r="K559" s="20"/>
      <c r="L559" s="22"/>
      <c r="M559" s="22"/>
      <c r="N559" s="22"/>
      <c r="O559" s="22"/>
      <c r="P559" s="22"/>
      <c r="Q559" s="22"/>
      <c r="R559" s="22"/>
    </row>
    <row r="560" spans="5:18" ht="15.75" x14ac:dyDescent="0.25">
      <c r="E560" s="22"/>
      <c r="F560" s="22"/>
      <c r="G560" s="51"/>
      <c r="H560" s="22"/>
      <c r="I560" s="22"/>
      <c r="J560" s="20"/>
      <c r="K560" s="20"/>
      <c r="L560" s="22"/>
      <c r="M560" s="22"/>
      <c r="N560" s="22"/>
      <c r="O560" s="22"/>
      <c r="P560" s="22"/>
      <c r="Q560" s="22"/>
      <c r="R560" s="22"/>
    </row>
    <row r="561" spans="5:18" ht="15.75" x14ac:dyDescent="0.25">
      <c r="E561" s="22"/>
      <c r="F561" s="22"/>
      <c r="G561" s="51"/>
      <c r="H561" s="22"/>
      <c r="I561" s="22"/>
      <c r="J561" s="20"/>
      <c r="K561" s="20"/>
      <c r="L561" s="22"/>
      <c r="M561" s="22"/>
      <c r="N561" s="22"/>
      <c r="O561" s="22"/>
      <c r="P561" s="22"/>
      <c r="Q561" s="22"/>
      <c r="R561" s="22"/>
    </row>
    <row r="562" spans="5:18" ht="15.75" x14ac:dyDescent="0.25">
      <c r="E562" s="22"/>
      <c r="F562" s="22"/>
      <c r="G562" s="51"/>
      <c r="H562" s="22"/>
      <c r="I562" s="22"/>
      <c r="J562" s="20"/>
      <c r="K562" s="20"/>
      <c r="L562" s="22"/>
      <c r="M562" s="22"/>
      <c r="N562" s="22"/>
      <c r="O562" s="22"/>
      <c r="P562" s="22"/>
      <c r="Q562" s="22"/>
      <c r="R562" s="22"/>
    </row>
    <row r="563" spans="5:18" ht="15.75" x14ac:dyDescent="0.25">
      <c r="E563" s="22"/>
      <c r="F563" s="22"/>
      <c r="G563" s="51"/>
      <c r="H563" s="22"/>
      <c r="I563" s="22"/>
      <c r="J563" s="20"/>
      <c r="K563" s="20"/>
      <c r="L563" s="22"/>
      <c r="M563" s="22"/>
      <c r="N563" s="22"/>
      <c r="O563" s="22"/>
      <c r="P563" s="22"/>
      <c r="Q563" s="22"/>
      <c r="R563" s="22"/>
    </row>
    <row r="564" spans="5:18" ht="15.75" x14ac:dyDescent="0.25">
      <c r="E564" s="22"/>
      <c r="F564" s="22"/>
      <c r="G564" s="51"/>
      <c r="H564" s="22"/>
      <c r="I564" s="22"/>
      <c r="J564" s="20"/>
      <c r="K564" s="20"/>
      <c r="L564" s="22"/>
      <c r="M564" s="22"/>
      <c r="N564" s="22"/>
      <c r="O564" s="22"/>
      <c r="P564" s="22"/>
      <c r="Q564" s="22"/>
      <c r="R564" s="22"/>
    </row>
    <row r="565" spans="5:18" ht="15.75" x14ac:dyDescent="0.25">
      <c r="E565" s="22"/>
      <c r="F565" s="22"/>
      <c r="G565" s="51"/>
      <c r="H565" s="22"/>
      <c r="I565" s="22"/>
      <c r="J565" s="20"/>
      <c r="K565" s="20"/>
      <c r="L565" s="22"/>
      <c r="M565" s="22"/>
      <c r="N565" s="22"/>
      <c r="O565" s="22"/>
      <c r="P565" s="22"/>
      <c r="Q565" s="22"/>
      <c r="R565" s="22"/>
    </row>
    <row r="566" spans="5:18" ht="15.75" x14ac:dyDescent="0.25">
      <c r="E566" s="22"/>
      <c r="F566" s="22"/>
      <c r="G566" s="51"/>
      <c r="H566" s="22"/>
      <c r="I566" s="22"/>
      <c r="J566" s="20"/>
      <c r="K566" s="20"/>
      <c r="L566" s="22"/>
      <c r="M566" s="22"/>
      <c r="N566" s="22"/>
      <c r="O566" s="22"/>
      <c r="P566" s="22"/>
      <c r="Q566" s="22"/>
      <c r="R566" s="22"/>
    </row>
    <row r="567" spans="5:18" ht="15.75" x14ac:dyDescent="0.25">
      <c r="E567" s="22"/>
      <c r="F567" s="22"/>
      <c r="G567" s="51"/>
      <c r="H567" s="22"/>
      <c r="I567" s="22"/>
      <c r="J567" s="20"/>
      <c r="K567" s="20"/>
      <c r="L567" s="22"/>
      <c r="M567" s="22"/>
      <c r="N567" s="22"/>
      <c r="O567" s="22"/>
      <c r="P567" s="22"/>
      <c r="Q567" s="22"/>
      <c r="R567" s="22"/>
    </row>
    <row r="568" spans="5:18" ht="15.75" x14ac:dyDescent="0.25">
      <c r="E568" s="22"/>
      <c r="F568" s="22"/>
      <c r="G568" s="51"/>
      <c r="H568" s="22"/>
      <c r="I568" s="22"/>
      <c r="J568" s="20"/>
      <c r="K568" s="20"/>
      <c r="L568" s="22"/>
      <c r="M568" s="22"/>
      <c r="N568" s="22"/>
      <c r="O568" s="22"/>
      <c r="P568" s="22"/>
      <c r="Q568" s="22"/>
      <c r="R568" s="22"/>
    </row>
    <row r="569" spans="5:18" ht="15.75" x14ac:dyDescent="0.25">
      <c r="E569" s="22"/>
      <c r="F569" s="22"/>
      <c r="G569" s="51"/>
      <c r="H569" s="22"/>
      <c r="I569" s="22"/>
      <c r="J569" s="20"/>
      <c r="K569" s="20"/>
      <c r="L569" s="22"/>
      <c r="M569" s="22"/>
      <c r="N569" s="22"/>
      <c r="O569" s="22"/>
      <c r="P569" s="22"/>
      <c r="Q569" s="22"/>
      <c r="R569" s="22"/>
    </row>
    <row r="570" spans="5:18" ht="15.75" x14ac:dyDescent="0.25">
      <c r="E570" s="22"/>
      <c r="F570" s="22"/>
      <c r="G570" s="51"/>
      <c r="H570" s="22"/>
      <c r="I570" s="22"/>
      <c r="J570" s="20"/>
      <c r="K570" s="20"/>
      <c r="L570" s="22"/>
      <c r="M570" s="22"/>
      <c r="N570" s="22"/>
      <c r="O570" s="22"/>
      <c r="P570" s="22"/>
      <c r="Q570" s="22"/>
      <c r="R570" s="22"/>
    </row>
    <row r="571" spans="5:18" ht="15.75" x14ac:dyDescent="0.25">
      <c r="E571" s="22"/>
      <c r="F571" s="22"/>
      <c r="G571" s="51"/>
      <c r="H571" s="22"/>
      <c r="I571" s="22"/>
      <c r="J571" s="20"/>
      <c r="K571" s="20"/>
      <c r="L571" s="22"/>
      <c r="M571" s="22"/>
      <c r="N571" s="22"/>
      <c r="O571" s="22"/>
      <c r="P571" s="22"/>
      <c r="Q571" s="22"/>
      <c r="R571" s="22"/>
    </row>
    <row r="572" spans="5:18" ht="15.75" x14ac:dyDescent="0.25">
      <c r="E572" s="22"/>
      <c r="F572" s="22"/>
      <c r="G572" s="51"/>
      <c r="H572" s="22"/>
      <c r="I572" s="22"/>
      <c r="J572" s="20"/>
      <c r="K572" s="20"/>
      <c r="L572" s="22"/>
      <c r="M572" s="22"/>
      <c r="N572" s="22"/>
      <c r="O572" s="22"/>
      <c r="P572" s="22"/>
      <c r="Q572" s="22"/>
      <c r="R572" s="22"/>
    </row>
    <row r="573" spans="5:18" ht="15.75" x14ac:dyDescent="0.25">
      <c r="E573" s="22"/>
      <c r="F573" s="22"/>
      <c r="G573" s="51"/>
      <c r="H573" s="22"/>
      <c r="I573" s="22"/>
      <c r="J573" s="20"/>
      <c r="K573" s="20"/>
      <c r="L573" s="22"/>
      <c r="M573" s="22"/>
      <c r="N573" s="22"/>
      <c r="O573" s="22"/>
      <c r="P573" s="22"/>
      <c r="Q573" s="22"/>
      <c r="R573" s="22"/>
    </row>
    <row r="574" spans="5:18" ht="15.75" x14ac:dyDescent="0.25">
      <c r="E574" s="22"/>
      <c r="F574" s="22"/>
      <c r="G574" s="51"/>
      <c r="H574" s="22"/>
      <c r="I574" s="22"/>
      <c r="J574" s="20"/>
      <c r="K574" s="20"/>
      <c r="L574" s="22"/>
      <c r="M574" s="22"/>
      <c r="N574" s="22"/>
      <c r="O574" s="22"/>
      <c r="P574" s="22"/>
      <c r="Q574" s="22"/>
      <c r="R574" s="22"/>
    </row>
    <row r="575" spans="5:18" ht="15.75" x14ac:dyDescent="0.25">
      <c r="E575" s="22"/>
      <c r="F575" s="22"/>
      <c r="G575" s="51"/>
      <c r="H575" s="22"/>
      <c r="I575" s="22"/>
      <c r="J575" s="20"/>
      <c r="K575" s="20"/>
      <c r="L575" s="22"/>
      <c r="M575" s="22"/>
      <c r="N575" s="22"/>
      <c r="O575" s="22"/>
      <c r="P575" s="22"/>
      <c r="Q575" s="22"/>
      <c r="R575" s="22"/>
    </row>
    <row r="576" spans="5:18" ht="15.75" x14ac:dyDescent="0.25">
      <c r="E576" s="22"/>
      <c r="F576" s="22"/>
      <c r="G576" s="51"/>
      <c r="H576" s="22"/>
      <c r="I576" s="22"/>
      <c r="J576" s="20"/>
      <c r="K576" s="20"/>
      <c r="L576" s="22"/>
      <c r="M576" s="22"/>
      <c r="N576" s="22"/>
      <c r="O576" s="22"/>
      <c r="P576" s="22"/>
      <c r="Q576" s="22"/>
      <c r="R576" s="22"/>
    </row>
    <row r="577" spans="5:18" ht="15.75" x14ac:dyDescent="0.25">
      <c r="E577" s="22"/>
      <c r="F577" s="22"/>
      <c r="G577" s="51"/>
      <c r="H577" s="22"/>
      <c r="I577" s="22"/>
      <c r="J577" s="20"/>
      <c r="K577" s="20"/>
      <c r="L577" s="22"/>
      <c r="M577" s="22"/>
      <c r="N577" s="22"/>
      <c r="O577" s="22"/>
      <c r="P577" s="22"/>
      <c r="Q577" s="22"/>
      <c r="R577" s="22"/>
    </row>
    <row r="578" spans="5:18" ht="15.75" x14ac:dyDescent="0.25">
      <c r="E578" s="22"/>
      <c r="F578" s="22"/>
      <c r="G578" s="51"/>
      <c r="H578" s="22"/>
      <c r="I578" s="22"/>
      <c r="J578" s="20"/>
      <c r="K578" s="20"/>
      <c r="L578" s="22"/>
      <c r="M578" s="22"/>
      <c r="N578" s="22"/>
      <c r="O578" s="22"/>
      <c r="P578" s="22"/>
      <c r="Q578" s="22"/>
      <c r="R578" s="22"/>
    </row>
    <row r="579" spans="5:18" ht="15.75" x14ac:dyDescent="0.25">
      <c r="E579" s="22"/>
      <c r="F579" s="22"/>
      <c r="G579" s="51"/>
      <c r="H579" s="22"/>
      <c r="I579" s="22"/>
      <c r="J579" s="20"/>
      <c r="K579" s="20"/>
      <c r="L579" s="22"/>
      <c r="M579" s="22"/>
      <c r="N579" s="22"/>
      <c r="O579" s="22"/>
      <c r="P579" s="22"/>
      <c r="Q579" s="22"/>
      <c r="R579" s="22"/>
    </row>
    <row r="580" spans="5:18" ht="15.75" x14ac:dyDescent="0.25">
      <c r="E580" s="22"/>
      <c r="F580" s="22"/>
      <c r="G580" s="51"/>
      <c r="H580" s="22"/>
      <c r="I580" s="22"/>
      <c r="J580" s="20"/>
      <c r="K580" s="20"/>
      <c r="L580" s="22"/>
      <c r="M580" s="22"/>
      <c r="N580" s="22"/>
      <c r="O580" s="22"/>
      <c r="P580" s="22"/>
      <c r="Q580" s="22"/>
      <c r="R580" s="22"/>
    </row>
    <row r="581" spans="5:18" ht="15.75" x14ac:dyDescent="0.25">
      <c r="E581" s="22"/>
      <c r="F581" s="22"/>
      <c r="G581" s="51"/>
      <c r="H581" s="22"/>
      <c r="I581" s="22"/>
      <c r="J581" s="20"/>
      <c r="K581" s="20"/>
      <c r="L581" s="22"/>
      <c r="M581" s="22"/>
      <c r="N581" s="22"/>
      <c r="O581" s="22"/>
      <c r="P581" s="22"/>
      <c r="Q581" s="22"/>
      <c r="R581" s="22"/>
    </row>
    <row r="582" spans="5:18" ht="15.75" x14ac:dyDescent="0.25">
      <c r="E582" s="22"/>
      <c r="F582" s="22"/>
      <c r="G582" s="51"/>
      <c r="H582" s="22"/>
      <c r="I582" s="22"/>
      <c r="J582" s="20"/>
      <c r="K582" s="20"/>
      <c r="L582" s="22"/>
      <c r="M582" s="22"/>
      <c r="N582" s="22"/>
      <c r="O582" s="22"/>
      <c r="P582" s="22"/>
      <c r="Q582" s="22"/>
      <c r="R582" s="22"/>
    </row>
    <row r="583" spans="5:18" ht="15.75" x14ac:dyDescent="0.25">
      <c r="E583" s="22"/>
      <c r="F583" s="22"/>
      <c r="G583" s="51"/>
      <c r="H583" s="22"/>
      <c r="I583" s="22"/>
      <c r="J583" s="20"/>
      <c r="K583" s="20"/>
      <c r="L583" s="22"/>
      <c r="M583" s="22"/>
      <c r="N583" s="22"/>
      <c r="O583" s="22"/>
      <c r="P583" s="22"/>
      <c r="Q583" s="22"/>
      <c r="R583" s="22"/>
    </row>
    <row r="584" spans="5:18" ht="15.75" x14ac:dyDescent="0.25">
      <c r="E584" s="22"/>
      <c r="F584" s="22"/>
      <c r="G584" s="51"/>
      <c r="H584" s="22"/>
      <c r="I584" s="22"/>
      <c r="J584" s="20"/>
      <c r="K584" s="20"/>
      <c r="L584" s="22"/>
      <c r="M584" s="22"/>
      <c r="N584" s="22"/>
      <c r="O584" s="22"/>
      <c r="P584" s="22"/>
      <c r="Q584" s="22"/>
      <c r="R584" s="22"/>
    </row>
    <row r="585" spans="5:18" ht="15.75" x14ac:dyDescent="0.25">
      <c r="E585" s="22"/>
      <c r="F585" s="22"/>
      <c r="G585" s="51"/>
      <c r="H585" s="22"/>
      <c r="I585" s="22"/>
      <c r="J585" s="20"/>
      <c r="K585" s="20"/>
      <c r="L585" s="22"/>
      <c r="M585" s="22"/>
      <c r="N585" s="22"/>
      <c r="O585" s="22"/>
      <c r="P585" s="22"/>
      <c r="Q585" s="22"/>
      <c r="R585" s="22"/>
    </row>
    <row r="586" spans="5:18" ht="15.75" x14ac:dyDescent="0.25">
      <c r="E586" s="22"/>
      <c r="F586" s="22"/>
      <c r="G586" s="51"/>
      <c r="H586" s="22"/>
      <c r="I586" s="22"/>
      <c r="J586" s="20"/>
      <c r="K586" s="20"/>
      <c r="L586" s="22"/>
      <c r="M586" s="22"/>
      <c r="N586" s="22"/>
      <c r="O586" s="22"/>
      <c r="P586" s="22"/>
      <c r="Q586" s="22"/>
      <c r="R586" s="22"/>
    </row>
    <row r="587" spans="5:18" ht="15.75" x14ac:dyDescent="0.25">
      <c r="E587" s="22"/>
      <c r="F587" s="22"/>
      <c r="G587" s="51"/>
      <c r="H587" s="22"/>
      <c r="I587" s="22"/>
      <c r="J587" s="20"/>
      <c r="K587" s="20"/>
      <c r="L587" s="22"/>
      <c r="M587" s="22"/>
      <c r="N587" s="22"/>
      <c r="O587" s="22"/>
      <c r="P587" s="22"/>
      <c r="Q587" s="22"/>
      <c r="R587" s="22"/>
    </row>
    <row r="588" spans="5:18" ht="15.75" x14ac:dyDescent="0.25">
      <c r="E588" s="22"/>
      <c r="F588" s="22"/>
      <c r="G588" s="51"/>
      <c r="H588" s="22"/>
      <c r="I588" s="22"/>
      <c r="J588" s="20"/>
      <c r="K588" s="20"/>
      <c r="L588" s="22"/>
      <c r="M588" s="22"/>
      <c r="N588" s="22"/>
      <c r="O588" s="22"/>
      <c r="P588" s="22"/>
      <c r="Q588" s="22"/>
      <c r="R588" s="22"/>
    </row>
    <row r="589" spans="5:18" ht="15.75" x14ac:dyDescent="0.25">
      <c r="E589" s="22"/>
      <c r="F589" s="22"/>
      <c r="G589" s="51"/>
      <c r="H589" s="22"/>
      <c r="I589" s="22"/>
      <c r="J589" s="20"/>
      <c r="K589" s="20"/>
      <c r="L589" s="22"/>
      <c r="M589" s="22"/>
      <c r="N589" s="22"/>
      <c r="O589" s="22"/>
      <c r="P589" s="22"/>
      <c r="Q589" s="22"/>
      <c r="R589" s="22"/>
    </row>
    <row r="590" spans="5:18" ht="15.75" x14ac:dyDescent="0.25">
      <c r="E590" s="22"/>
      <c r="F590" s="22"/>
      <c r="G590" s="51"/>
      <c r="H590" s="22"/>
      <c r="I590" s="22"/>
      <c r="J590" s="20"/>
      <c r="K590" s="20"/>
      <c r="L590" s="22"/>
      <c r="M590" s="22"/>
      <c r="N590" s="22"/>
      <c r="O590" s="22"/>
      <c r="P590" s="22"/>
      <c r="Q590" s="22"/>
      <c r="R590" s="22"/>
    </row>
    <row r="591" spans="5:18" ht="15.75" x14ac:dyDescent="0.25">
      <c r="E591" s="22"/>
      <c r="F591" s="22"/>
      <c r="G591" s="51"/>
      <c r="H591" s="22"/>
      <c r="I591" s="22"/>
      <c r="J591" s="20"/>
      <c r="K591" s="20"/>
      <c r="L591" s="22"/>
      <c r="M591" s="22"/>
      <c r="N591" s="22"/>
      <c r="O591" s="22"/>
      <c r="P591" s="22"/>
      <c r="Q591" s="22"/>
      <c r="R591" s="22"/>
    </row>
    <row r="592" spans="5:18" ht="15.75" x14ac:dyDescent="0.25">
      <c r="E592" s="22"/>
      <c r="F592" s="22"/>
      <c r="G592" s="51"/>
      <c r="H592" s="22"/>
      <c r="I592" s="22"/>
      <c r="J592" s="20"/>
      <c r="K592" s="20"/>
      <c r="L592" s="22"/>
      <c r="M592" s="22"/>
      <c r="N592" s="22"/>
      <c r="O592" s="22"/>
      <c r="P592" s="22"/>
      <c r="Q592" s="22"/>
      <c r="R592" s="22"/>
    </row>
    <row r="593" spans="5:18" ht="15.75" x14ac:dyDescent="0.25">
      <c r="E593" s="22"/>
      <c r="F593" s="22"/>
      <c r="G593" s="51"/>
      <c r="H593" s="22"/>
      <c r="I593" s="22"/>
      <c r="J593" s="20"/>
      <c r="K593" s="20"/>
      <c r="L593" s="22"/>
      <c r="M593" s="22"/>
      <c r="N593" s="22"/>
      <c r="O593" s="22"/>
      <c r="P593" s="22"/>
      <c r="Q593" s="22"/>
      <c r="R593" s="22"/>
    </row>
    <row r="594" spans="5:18" ht="15.75" x14ac:dyDescent="0.25">
      <c r="E594" s="22"/>
      <c r="F594" s="22"/>
      <c r="G594" s="51"/>
      <c r="H594" s="22"/>
      <c r="I594" s="22"/>
      <c r="J594" s="20"/>
      <c r="K594" s="20"/>
      <c r="L594" s="22"/>
      <c r="M594" s="22"/>
      <c r="N594" s="22"/>
      <c r="O594" s="22"/>
      <c r="P594" s="22"/>
      <c r="Q594" s="22"/>
      <c r="R594" s="22"/>
    </row>
    <row r="595" spans="5:18" ht="15.75" x14ac:dyDescent="0.25">
      <c r="E595" s="22"/>
      <c r="F595" s="22"/>
      <c r="G595" s="51"/>
      <c r="H595" s="22"/>
      <c r="I595" s="22"/>
      <c r="J595" s="20"/>
      <c r="K595" s="20"/>
      <c r="L595" s="22"/>
      <c r="M595" s="22"/>
      <c r="N595" s="22"/>
      <c r="O595" s="22"/>
      <c r="P595" s="22"/>
      <c r="Q595" s="22"/>
      <c r="R595" s="22"/>
    </row>
    <row r="596" spans="5:18" ht="15.75" x14ac:dyDescent="0.25">
      <c r="E596" s="22"/>
      <c r="F596" s="22"/>
      <c r="G596" s="51"/>
      <c r="H596" s="22"/>
      <c r="I596" s="22"/>
      <c r="J596" s="20"/>
      <c r="K596" s="20"/>
      <c r="L596" s="22"/>
      <c r="M596" s="22"/>
      <c r="N596" s="22"/>
      <c r="O596" s="22"/>
      <c r="P596" s="22"/>
      <c r="Q596" s="22"/>
      <c r="R596" s="22"/>
    </row>
    <row r="597" spans="5:18" ht="15.75" x14ac:dyDescent="0.25">
      <c r="E597" s="22"/>
      <c r="F597" s="22"/>
      <c r="G597" s="51"/>
      <c r="H597" s="22"/>
      <c r="I597" s="22"/>
      <c r="J597" s="20"/>
      <c r="K597" s="20"/>
      <c r="L597" s="22"/>
      <c r="M597" s="22"/>
      <c r="N597" s="22"/>
      <c r="O597" s="22"/>
      <c r="P597" s="22"/>
      <c r="Q597" s="22"/>
      <c r="R597" s="22"/>
    </row>
    <row r="598" spans="5:18" ht="15.75" x14ac:dyDescent="0.25">
      <c r="E598" s="22"/>
      <c r="F598" s="22"/>
      <c r="G598" s="51"/>
      <c r="H598" s="22"/>
      <c r="I598" s="22"/>
      <c r="J598" s="20"/>
      <c r="K598" s="20"/>
      <c r="L598" s="22"/>
      <c r="M598" s="22"/>
      <c r="N598" s="22"/>
      <c r="O598" s="22"/>
      <c r="P598" s="22"/>
      <c r="Q598" s="22"/>
      <c r="R598" s="22"/>
    </row>
    <row r="599" spans="5:18" ht="15.75" x14ac:dyDescent="0.25">
      <c r="E599" s="22"/>
      <c r="F599" s="22"/>
      <c r="G599" s="51"/>
      <c r="H599" s="22"/>
      <c r="I599" s="22"/>
      <c r="J599" s="20"/>
      <c r="K599" s="20"/>
      <c r="L599" s="22"/>
      <c r="M599" s="22"/>
      <c r="N599" s="22"/>
      <c r="O599" s="22"/>
      <c r="P599" s="22"/>
      <c r="Q599" s="22"/>
      <c r="R599" s="22"/>
    </row>
    <row r="600" spans="5:18" ht="15.75" x14ac:dyDescent="0.25">
      <c r="E600" s="22"/>
      <c r="F600" s="22"/>
      <c r="G600" s="51"/>
      <c r="H600" s="22"/>
      <c r="I600" s="22"/>
      <c r="J600" s="20"/>
      <c r="K600" s="20"/>
      <c r="L600" s="22"/>
      <c r="M600" s="22"/>
      <c r="N600" s="22"/>
      <c r="O600" s="22"/>
      <c r="P600" s="22"/>
      <c r="Q600" s="22"/>
      <c r="R600" s="22"/>
    </row>
    <row r="601" spans="5:18" ht="15.75" x14ac:dyDescent="0.25">
      <c r="E601" s="22"/>
      <c r="F601" s="22"/>
      <c r="G601" s="51"/>
      <c r="H601" s="22"/>
      <c r="I601" s="22"/>
      <c r="J601" s="20"/>
      <c r="K601" s="20"/>
      <c r="L601" s="22"/>
      <c r="M601" s="22"/>
      <c r="N601" s="22"/>
      <c r="O601" s="22"/>
      <c r="P601" s="22"/>
      <c r="Q601" s="22"/>
      <c r="R601" s="22"/>
    </row>
    <row r="602" spans="5:18" ht="15.75" x14ac:dyDescent="0.25">
      <c r="E602" s="22"/>
      <c r="F602" s="22"/>
      <c r="G602" s="51"/>
      <c r="H602" s="22"/>
      <c r="I602" s="22"/>
      <c r="J602" s="20"/>
      <c r="K602" s="20"/>
      <c r="L602" s="22"/>
      <c r="M602" s="22"/>
      <c r="N602" s="22"/>
      <c r="O602" s="22"/>
      <c r="P602" s="22"/>
      <c r="Q602" s="22"/>
      <c r="R602" s="22"/>
    </row>
    <row r="603" spans="5:18" ht="15.75" x14ac:dyDescent="0.25">
      <c r="E603" s="22"/>
      <c r="F603" s="22"/>
      <c r="G603" s="51"/>
      <c r="H603" s="22"/>
      <c r="I603" s="22"/>
      <c r="J603" s="20"/>
      <c r="K603" s="20"/>
      <c r="L603" s="22"/>
      <c r="M603" s="22"/>
      <c r="N603" s="22"/>
      <c r="O603" s="22"/>
      <c r="P603" s="22"/>
      <c r="Q603" s="22"/>
      <c r="R603" s="22"/>
    </row>
    <row r="604" spans="5:18" ht="15.75" x14ac:dyDescent="0.25">
      <c r="E604" s="22"/>
      <c r="F604" s="22"/>
      <c r="G604" s="51"/>
      <c r="H604" s="22"/>
      <c r="I604" s="22"/>
      <c r="J604" s="20"/>
      <c r="K604" s="20"/>
      <c r="L604" s="22"/>
      <c r="M604" s="22"/>
      <c r="N604" s="22"/>
      <c r="O604" s="22"/>
      <c r="P604" s="22"/>
      <c r="Q604" s="22"/>
      <c r="R604" s="22"/>
    </row>
    <row r="605" spans="5:18" ht="15.75" x14ac:dyDescent="0.25">
      <c r="E605" s="22"/>
      <c r="F605" s="22"/>
      <c r="G605" s="51"/>
      <c r="H605" s="22"/>
      <c r="I605" s="22"/>
      <c r="J605" s="20"/>
      <c r="K605" s="20"/>
      <c r="L605" s="22"/>
      <c r="M605" s="22"/>
      <c r="N605" s="22"/>
      <c r="O605" s="22"/>
      <c r="P605" s="22"/>
      <c r="Q605" s="22"/>
      <c r="R605" s="22"/>
    </row>
    <row r="606" spans="5:18" ht="15.75" x14ac:dyDescent="0.25">
      <c r="E606" s="22"/>
      <c r="F606" s="22"/>
      <c r="G606" s="51"/>
      <c r="H606" s="22"/>
      <c r="I606" s="22"/>
      <c r="J606" s="20"/>
      <c r="K606" s="20"/>
      <c r="L606" s="22"/>
      <c r="M606" s="22"/>
      <c r="N606" s="22"/>
      <c r="O606" s="22"/>
      <c r="P606" s="22"/>
      <c r="Q606" s="22"/>
      <c r="R606" s="22"/>
    </row>
    <row r="607" spans="5:18" ht="15.75" x14ac:dyDescent="0.25">
      <c r="E607" s="22"/>
      <c r="F607" s="22"/>
      <c r="G607" s="51"/>
      <c r="H607" s="22"/>
      <c r="I607" s="22"/>
      <c r="J607" s="20"/>
      <c r="K607" s="20"/>
      <c r="L607" s="22"/>
      <c r="M607" s="22"/>
      <c r="N607" s="22"/>
      <c r="O607" s="22"/>
      <c r="P607" s="22"/>
      <c r="Q607" s="22"/>
      <c r="R607" s="22"/>
    </row>
    <row r="608" spans="5:18" ht="15.75" x14ac:dyDescent="0.25">
      <c r="E608" s="22"/>
      <c r="F608" s="22"/>
      <c r="G608" s="51"/>
      <c r="H608" s="22"/>
      <c r="I608" s="22"/>
      <c r="J608" s="20"/>
      <c r="K608" s="20"/>
      <c r="L608" s="22"/>
      <c r="M608" s="22"/>
      <c r="N608" s="22"/>
      <c r="O608" s="22"/>
      <c r="P608" s="22"/>
      <c r="Q608" s="22"/>
      <c r="R608" s="22"/>
    </row>
    <row r="609" spans="5:18" ht="15.75" x14ac:dyDescent="0.25">
      <c r="E609" s="22"/>
      <c r="F609" s="22"/>
      <c r="G609" s="51"/>
      <c r="H609" s="22"/>
      <c r="I609" s="22"/>
      <c r="J609" s="20"/>
      <c r="K609" s="20"/>
      <c r="L609" s="22"/>
      <c r="M609" s="22"/>
      <c r="N609" s="22"/>
      <c r="O609" s="22"/>
      <c r="P609" s="22"/>
      <c r="Q609" s="22"/>
      <c r="R609" s="22"/>
    </row>
    <row r="610" spans="5:18" ht="15.75" x14ac:dyDescent="0.25">
      <c r="E610" s="22"/>
      <c r="F610" s="22"/>
      <c r="G610" s="51"/>
      <c r="H610" s="22"/>
      <c r="I610" s="22"/>
      <c r="J610" s="20"/>
      <c r="K610" s="20"/>
      <c r="L610" s="22"/>
      <c r="M610" s="22"/>
      <c r="N610" s="22"/>
      <c r="O610" s="22"/>
      <c r="P610" s="22"/>
      <c r="Q610" s="22"/>
      <c r="R610" s="22"/>
    </row>
    <row r="611" spans="5:18" ht="15.75" x14ac:dyDescent="0.25">
      <c r="E611" s="22"/>
      <c r="F611" s="22"/>
      <c r="G611" s="51"/>
      <c r="H611" s="22"/>
      <c r="I611" s="22"/>
      <c r="J611" s="20"/>
      <c r="K611" s="20"/>
      <c r="L611" s="22"/>
      <c r="M611" s="22"/>
      <c r="N611" s="22"/>
      <c r="O611" s="22"/>
      <c r="P611" s="22"/>
      <c r="Q611" s="22"/>
      <c r="R611" s="22"/>
    </row>
    <row r="612" spans="5:18" ht="15.75" x14ac:dyDescent="0.25">
      <c r="E612" s="22"/>
      <c r="F612" s="22"/>
      <c r="G612" s="22"/>
      <c r="H612" s="22"/>
      <c r="I612" s="22"/>
      <c r="J612" s="20"/>
      <c r="K612" s="20"/>
      <c r="L612" s="22"/>
      <c r="M612" s="22"/>
      <c r="N612" s="22"/>
      <c r="O612" s="22"/>
      <c r="P612" s="22"/>
      <c r="Q612" s="22"/>
      <c r="R612" s="22"/>
    </row>
    <row r="613" spans="5:18" ht="15.75" x14ac:dyDescent="0.25">
      <c r="E613" s="22"/>
      <c r="F613" s="22"/>
      <c r="G613" s="22"/>
      <c r="H613" s="22"/>
      <c r="I613" s="22"/>
      <c r="J613" s="20"/>
      <c r="K613" s="20"/>
      <c r="L613" s="22"/>
      <c r="M613" s="22"/>
      <c r="N613" s="22"/>
      <c r="O613" s="22"/>
      <c r="P613" s="22"/>
      <c r="Q613" s="22"/>
      <c r="R613" s="22"/>
    </row>
    <row r="614" spans="5:18" ht="15.75" x14ac:dyDescent="0.25">
      <c r="E614" s="22"/>
      <c r="F614" s="22"/>
      <c r="G614" s="22"/>
      <c r="H614" s="22"/>
      <c r="I614" s="22"/>
      <c r="J614" s="20"/>
      <c r="K614" s="20"/>
      <c r="L614" s="22"/>
      <c r="M614" s="22"/>
      <c r="N614" s="22"/>
      <c r="O614" s="22"/>
      <c r="P614" s="22"/>
      <c r="Q614" s="22"/>
      <c r="R614" s="22"/>
    </row>
    <row r="615" spans="5:18" ht="15.75" x14ac:dyDescent="0.25">
      <c r="E615" s="22"/>
      <c r="F615" s="22"/>
      <c r="G615" s="22"/>
      <c r="H615" s="22"/>
      <c r="I615" s="22"/>
      <c r="J615" s="20"/>
      <c r="K615" s="20"/>
      <c r="L615" s="22"/>
      <c r="M615" s="22"/>
      <c r="N615" s="22"/>
      <c r="O615" s="22"/>
      <c r="P615" s="22"/>
      <c r="Q615" s="22"/>
      <c r="R615" s="22"/>
    </row>
    <row r="616" spans="5:18" x14ac:dyDescent="0.2"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</row>
    <row r="617" spans="5:18" x14ac:dyDescent="0.2"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</row>
    <row r="618" spans="5:18" x14ac:dyDescent="0.2"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</row>
  </sheetData>
  <mergeCells count="2">
    <mergeCell ref="A1:G1"/>
    <mergeCell ref="A2:L2"/>
  </mergeCells>
  <phoneticPr fontId="0" type="noConversion"/>
  <printOptions horizontalCentered="1"/>
  <pageMargins left="0.5" right="0.5" top="0.5" bottom="0.5" header="0.5" footer="0.5"/>
  <pageSetup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H27" sqref="H27"/>
    </sheetView>
  </sheetViews>
  <sheetFormatPr defaultRowHeight="12.75" x14ac:dyDescent="0.2"/>
  <cols>
    <col min="1" max="1" width="10.7109375" customWidth="1"/>
    <col min="2" max="2" width="22.85546875" customWidth="1"/>
    <col min="3" max="3" width="19.5703125" customWidth="1"/>
    <col min="4" max="4" width="21.85546875" customWidth="1"/>
    <col min="5" max="5" width="16.5703125" customWidth="1"/>
    <col min="6" max="6" width="21.140625" customWidth="1"/>
    <col min="7" max="7" width="16.85546875" customWidth="1"/>
    <col min="8" max="8" width="13.7109375" customWidth="1"/>
    <col min="9" max="9" width="17.28515625" customWidth="1"/>
  </cols>
  <sheetData>
    <row r="1" spans="1:9" ht="18.75" x14ac:dyDescent="0.3">
      <c r="A1" s="58" t="s">
        <v>24</v>
      </c>
      <c r="B1" s="59"/>
      <c r="C1" s="59"/>
      <c r="D1" s="59"/>
      <c r="E1" s="59"/>
      <c r="F1" s="59"/>
      <c r="G1" s="59"/>
      <c r="H1" s="59"/>
      <c r="I1" s="60"/>
    </row>
    <row r="2" spans="1:9" ht="15.75" x14ac:dyDescent="0.25">
      <c r="A2" s="2"/>
      <c r="B2" s="3"/>
      <c r="C2" s="3"/>
      <c r="D2" s="3"/>
      <c r="E2" s="3"/>
      <c r="F2" s="3"/>
      <c r="G2" s="3"/>
      <c r="H2" s="3"/>
      <c r="I2" s="4"/>
    </row>
    <row r="3" spans="1:9" ht="15.75" x14ac:dyDescent="0.25">
      <c r="A3" s="5"/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</row>
    <row r="4" spans="1:9" ht="15.75" x14ac:dyDescent="0.25">
      <c r="A4" s="5" t="s">
        <v>8</v>
      </c>
      <c r="B4" s="5" t="s">
        <v>9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13</v>
      </c>
      <c r="I4" s="5" t="s">
        <v>14</v>
      </c>
    </row>
    <row r="5" spans="1:9" ht="15.75" x14ac:dyDescent="0.25">
      <c r="A5" s="5">
        <v>2015</v>
      </c>
      <c r="B5" s="34">
        <v>68</v>
      </c>
      <c r="C5" s="34">
        <v>100.8</v>
      </c>
      <c r="D5" s="52">
        <f>C5/B5</f>
        <v>1.4823529411764707</v>
      </c>
      <c r="E5" s="34">
        <f t="shared" ref="E5:E6" si="0">C5-C6</f>
        <v>-4.2000000000000028</v>
      </c>
      <c r="F5" s="9">
        <v>14507384</v>
      </c>
      <c r="G5" s="36">
        <v>1</v>
      </c>
      <c r="H5" s="36">
        <v>1</v>
      </c>
      <c r="I5" s="9">
        <v>4154</v>
      </c>
    </row>
    <row r="6" spans="1:9" ht="15.75" x14ac:dyDescent="0.25">
      <c r="A6" s="5">
        <v>2014</v>
      </c>
      <c r="B6" s="34">
        <v>73</v>
      </c>
      <c r="C6" s="34">
        <v>105</v>
      </c>
      <c r="D6" s="52">
        <f t="shared" ref="D6:D13" si="1">C6/B6</f>
        <v>1.4383561643835616</v>
      </c>
      <c r="E6" s="34">
        <f t="shared" si="0"/>
        <v>4</v>
      </c>
      <c r="F6" s="9">
        <v>13575928</v>
      </c>
      <c r="G6" s="36">
        <v>0</v>
      </c>
      <c r="H6" s="36">
        <v>0</v>
      </c>
      <c r="I6" s="9">
        <v>0</v>
      </c>
    </row>
    <row r="7" spans="1:9" ht="15.75" x14ac:dyDescent="0.25">
      <c r="A7" s="5">
        <v>2013</v>
      </c>
      <c r="B7" s="34">
        <v>76</v>
      </c>
      <c r="C7" s="34">
        <v>101</v>
      </c>
      <c r="D7" s="52">
        <f t="shared" si="1"/>
        <v>1.3289473684210527</v>
      </c>
      <c r="E7" s="34">
        <f>C7-C8</f>
        <v>-2</v>
      </c>
      <c r="F7" s="9">
        <v>13801758</v>
      </c>
      <c r="G7" s="36">
        <v>0</v>
      </c>
      <c r="H7" s="36">
        <v>0</v>
      </c>
      <c r="I7" s="9">
        <v>0</v>
      </c>
    </row>
    <row r="8" spans="1:9" ht="15.75" x14ac:dyDescent="0.25">
      <c r="A8" s="5">
        <v>2012</v>
      </c>
      <c r="B8" s="34">
        <v>79</v>
      </c>
      <c r="C8" s="34">
        <v>103</v>
      </c>
      <c r="D8" s="52">
        <f t="shared" si="1"/>
        <v>1.3037974683544304</v>
      </c>
      <c r="E8" s="34">
        <f t="shared" ref="E8:E12" si="2">C8-C9</f>
        <v>14.25</v>
      </c>
      <c r="F8" s="9">
        <v>15363842</v>
      </c>
      <c r="G8" s="36">
        <v>0</v>
      </c>
      <c r="H8" s="36">
        <v>0</v>
      </c>
      <c r="I8" s="9">
        <v>0</v>
      </c>
    </row>
    <row r="9" spans="1:9" ht="15.75" x14ac:dyDescent="0.25">
      <c r="A9" s="5">
        <v>2011</v>
      </c>
      <c r="B9" s="34">
        <v>75</v>
      </c>
      <c r="C9" s="34">
        <v>88.75</v>
      </c>
      <c r="D9" s="52">
        <f t="shared" si="1"/>
        <v>1.1833333333333333</v>
      </c>
      <c r="E9" s="34">
        <f t="shared" si="2"/>
        <v>18.519999999999996</v>
      </c>
      <c r="F9" s="9">
        <v>15044855</v>
      </c>
      <c r="G9" s="36">
        <v>0</v>
      </c>
      <c r="H9" s="36">
        <v>0</v>
      </c>
      <c r="I9" s="9">
        <v>0</v>
      </c>
    </row>
    <row r="10" spans="1:9" ht="15.75" x14ac:dyDescent="0.25">
      <c r="A10" s="5">
        <v>2010</v>
      </c>
      <c r="B10" s="34">
        <v>67</v>
      </c>
      <c r="C10" s="34">
        <v>70.23</v>
      </c>
      <c r="D10" s="52">
        <f t="shared" si="1"/>
        <v>1.0482089552238807</v>
      </c>
      <c r="E10" s="34">
        <f t="shared" si="2"/>
        <v>14.230000000000004</v>
      </c>
      <c r="F10" s="9">
        <v>12916979</v>
      </c>
      <c r="G10" s="36">
        <v>0</v>
      </c>
      <c r="H10" s="36">
        <v>0</v>
      </c>
      <c r="I10" s="9">
        <v>0</v>
      </c>
    </row>
    <row r="11" spans="1:9" ht="15.75" x14ac:dyDescent="0.25">
      <c r="A11" s="5">
        <v>2009</v>
      </c>
      <c r="B11" s="34">
        <v>54</v>
      </c>
      <c r="C11" s="34">
        <v>56</v>
      </c>
      <c r="D11" s="52">
        <f t="shared" si="1"/>
        <v>1.037037037037037</v>
      </c>
      <c r="E11" s="34">
        <f t="shared" si="2"/>
        <v>-3.8400000000000034</v>
      </c>
      <c r="F11" s="9">
        <v>8048781</v>
      </c>
      <c r="G11" s="36">
        <v>0</v>
      </c>
      <c r="H11" s="36">
        <v>0</v>
      </c>
      <c r="I11" s="9">
        <v>0</v>
      </c>
    </row>
    <row r="12" spans="1:9" ht="15.75" x14ac:dyDescent="0.25">
      <c r="A12" s="5">
        <v>2008</v>
      </c>
      <c r="B12" s="34">
        <v>50</v>
      </c>
      <c r="C12" s="34">
        <v>59.84</v>
      </c>
      <c r="D12" s="52">
        <f t="shared" si="1"/>
        <v>1.1968000000000001</v>
      </c>
      <c r="E12" s="34">
        <f t="shared" si="2"/>
        <v>21.75</v>
      </c>
      <c r="F12" s="9">
        <v>7564994</v>
      </c>
      <c r="G12" s="36">
        <v>0</v>
      </c>
      <c r="H12" s="36">
        <v>0</v>
      </c>
      <c r="I12" s="9">
        <v>0</v>
      </c>
    </row>
    <row r="13" spans="1:9" ht="15.75" x14ac:dyDescent="0.25">
      <c r="A13" s="5">
        <v>2007</v>
      </c>
      <c r="B13" s="34">
        <v>38</v>
      </c>
      <c r="C13" s="34">
        <v>38.090000000000003</v>
      </c>
      <c r="D13" s="52">
        <f t="shared" si="1"/>
        <v>1.0023684210526316</v>
      </c>
      <c r="E13" s="35"/>
      <c r="F13" s="9">
        <v>7319249</v>
      </c>
      <c r="G13" s="36">
        <v>0</v>
      </c>
      <c r="H13" s="36">
        <v>0</v>
      </c>
      <c r="I13" s="9">
        <v>0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tree growth</vt:lpstr>
      <vt:lpstr>Open Space</vt:lpstr>
      <vt:lpstr>Farmland</vt:lpstr>
      <vt:lpstr>Working Waterfront</vt:lpstr>
      <vt:lpstr>Farmland!Print_Area</vt:lpstr>
      <vt:lpstr>'Open Space'!Print_Area</vt:lpstr>
      <vt:lpstr>'tree growth'!Print_Area</vt:lpstr>
    </vt:vector>
  </TitlesOfParts>
  <Company>Bureau of Information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Maine Revenue Services</dc:creator>
  <cp:lastModifiedBy>Philbrick, Nichole M.</cp:lastModifiedBy>
  <cp:lastPrinted>2008-07-31T14:25:19Z</cp:lastPrinted>
  <dcterms:created xsi:type="dcterms:W3CDTF">2000-01-19T15:20:21Z</dcterms:created>
  <dcterms:modified xsi:type="dcterms:W3CDTF">2017-04-28T14:01:46Z</dcterms:modified>
</cp:coreProperties>
</file>