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hole.m.philbrick\AppData\Local\Microsoft\Windows\INetCache\Content.Outlook\P5A2USP3\"/>
    </mc:Choice>
  </mc:AlternateContent>
  <xr:revisionPtr revIDLastSave="0" documentId="13_ncr:1_{C42F0CE2-43E5-45B0-B9F8-F5F7C9B57976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Instructions" sheetId="3" r:id="rId1"/>
    <sheet name="2020 Tax Rate Calculation Form" sheetId="1" r:id="rId2"/>
    <sheet name="Enhanced BETE Calc sheet" sheetId="2" r:id="rId3"/>
  </sheets>
  <definedNames>
    <definedName name="OLE_LINK1" localSheetId="0">Instructions!$E$6</definedName>
    <definedName name="_xlnm.Print_Area" localSheetId="1">'2020 Tax Rate Calculation Form'!$A$1:$K$70</definedName>
    <definedName name="_xlnm.Print_Area" localSheetId="2">'Enhanced BETE Calc sheet'!$A$1:$J$50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2" l="1"/>
  <c r="H16" i="1"/>
  <c r="J42" i="2" l="1"/>
  <c r="J24" i="2" l="1"/>
  <c r="A1" i="1" l="1"/>
  <c r="J12" i="1"/>
  <c r="J27" i="2" s="1"/>
  <c r="C60" i="1"/>
  <c r="H18" i="1"/>
  <c r="E60" i="1"/>
  <c r="E62" i="1"/>
  <c r="J35" i="1"/>
  <c r="J46" i="1"/>
  <c r="H60" i="1" l="1"/>
  <c r="C56" i="1"/>
  <c r="H56" i="1" s="1"/>
  <c r="J31" i="2"/>
  <c r="J33" i="2" s="1"/>
  <c r="J35" i="2" s="1"/>
  <c r="J46" i="2" s="1"/>
  <c r="J48" i="1"/>
  <c r="E64" i="1" s="1"/>
  <c r="C58" i="1" l="1"/>
  <c r="H58" i="1" s="1"/>
  <c r="C52" i="1"/>
  <c r="C50" i="1"/>
  <c r="H50" i="1" s="1"/>
  <c r="C54" i="1" s="1"/>
  <c r="J15" i="2"/>
  <c r="J29" i="2" s="1"/>
  <c r="J19" i="2" l="1"/>
  <c r="J37" i="2"/>
  <c r="J50" i="2" l="1"/>
  <c r="H20" i="1" s="1"/>
  <c r="J22" i="1" l="1"/>
  <c r="C62" i="1"/>
  <c r="H62" i="1" s="1"/>
  <c r="C64" i="1" s="1"/>
  <c r="H64" i="1" s="1"/>
  <c r="E54" i="1" l="1"/>
  <c r="H54" i="1" s="1"/>
  <c r="E52" i="1"/>
  <c r="H52" i="1" s="1"/>
</calcChain>
</file>

<file path=xl/sharedStrings.xml><?xml version="1.0" encoding="utf-8"?>
<sst xmlns="http://schemas.openxmlformats.org/spreadsheetml/2006/main" count="163" uniqueCount="128">
  <si>
    <t>Municipality:</t>
  </si>
  <si>
    <t>BE SURE TO COMPLETE THIS FORM BEFORE FILLING IN THE TAX ASSESSMENT WARRANT</t>
  </si>
  <si>
    <t>1.</t>
  </si>
  <si>
    <t>2.</t>
  </si>
  <si>
    <t>3.</t>
  </si>
  <si>
    <t>4.</t>
  </si>
  <si>
    <t>4(a)</t>
  </si>
  <si>
    <t>4(b)</t>
  </si>
  <si>
    <t>5.</t>
  </si>
  <si>
    <t>6.</t>
  </si>
  <si>
    <t xml:space="preserve"> </t>
  </si>
  <si>
    <t>7.</t>
  </si>
  <si>
    <t>8.</t>
  </si>
  <si>
    <t>9.</t>
  </si>
  <si>
    <t>10.</t>
  </si>
  <si>
    <t>11.</t>
  </si>
  <si>
    <t>ALLOWABLE DEDUCTIONS</t>
  </si>
  <si>
    <t>12.</t>
  </si>
  <si>
    <t>13.</t>
  </si>
  <si>
    <t>14.</t>
  </si>
  <si>
    <t>15.</t>
  </si>
  <si>
    <t>16.</t>
  </si>
  <si>
    <t>x</t>
  </si>
  <si>
    <t xml:space="preserve"> =</t>
  </si>
  <si>
    <t>Maximum Allowable Tax</t>
  </si>
  <si>
    <t>(Amount from line 15)</t>
  </si>
  <si>
    <t>17.</t>
  </si>
  <si>
    <t>÷</t>
  </si>
  <si>
    <t>Minimum Tax Rate</t>
  </si>
  <si>
    <t>(Amount from line 6)</t>
  </si>
  <si>
    <t>18.</t>
  </si>
  <si>
    <t>Maximum Tax Rate</t>
  </si>
  <si>
    <t>(Amount from line 16)</t>
  </si>
  <si>
    <t>19.</t>
  </si>
  <si>
    <t>Tax for Commitment</t>
  </si>
  <si>
    <t>(Amount from line 3)</t>
  </si>
  <si>
    <t>(Selected Rate)</t>
  </si>
  <si>
    <t>20.</t>
  </si>
  <si>
    <t>Maximum Overlay</t>
  </si>
  <si>
    <t>21.</t>
  </si>
  <si>
    <t>Homestead Reimbursement</t>
  </si>
  <si>
    <t>(Enter on line 8, Assessment Warrant)</t>
  </si>
  <si>
    <t>22.</t>
  </si>
  <si>
    <t>BETE Reimbursement</t>
  </si>
  <si>
    <t>(Enter on line 9, Assessment Warrant)</t>
  </si>
  <si>
    <t>23.</t>
  </si>
  <si>
    <t>-</t>
  </si>
  <si>
    <t>Overlay</t>
  </si>
  <si>
    <t>(Line 19 plus lines 21 and 22 )</t>
  </si>
  <si>
    <t>(Enter on line 5, Assessment Warrant)</t>
  </si>
  <si>
    <t xml:space="preserve">   (If Line 23 exceeds Line 20 select a lower tax rate.)</t>
  </si>
  <si>
    <t xml:space="preserve">Results from this completed form should be used to prepare the Municipal Tax Assessment Warrant, </t>
  </si>
  <si>
    <t>Certificate of Assessment to Municipal Treasurer and Municipal Valuation Return.</t>
  </si>
  <si>
    <t>Total value of all taxable real and personal property</t>
  </si>
  <si>
    <t xml:space="preserve">Total value of all business personal property </t>
  </si>
  <si>
    <t>Line 2d. / 2</t>
  </si>
  <si>
    <t>ASSESSMENTS</t>
  </si>
  <si>
    <t>appropriated to be used to reduce the commitment such as excise tax revenue, tree growth reimbursement, trust fund or bank</t>
  </si>
  <si>
    <t>(a)</t>
  </si>
  <si>
    <t>(b)</t>
  </si>
  <si>
    <t>(c)</t>
  </si>
  <si>
    <t>(d)</t>
  </si>
  <si>
    <t>(e)</t>
  </si>
  <si>
    <t>(f)</t>
  </si>
  <si>
    <t>(g)</t>
  </si>
  <si>
    <t>Data entry fields</t>
  </si>
  <si>
    <t>Total Reimbursable BETE Exempt Valuation</t>
  </si>
  <si>
    <t>Municipal Retention Tax Increment Percentage</t>
  </si>
  <si>
    <t>Valuation of all TIF BETE qualified exempt property subject to reimbursement</t>
  </si>
  <si>
    <t xml:space="preserve">Valuation of all BETE qualified exempt property subject to standard reimbursement </t>
  </si>
  <si>
    <r>
      <t xml:space="preserve">Total of all reimbursable BETE Exempt Valuation   </t>
    </r>
    <r>
      <rPr>
        <b/>
        <sz val="10"/>
        <rFont val="Arial"/>
        <family val="2"/>
      </rPr>
      <t>1.(d) or 2.(g)+ 3.(c)</t>
    </r>
  </si>
  <si>
    <t>(if zero results see below)</t>
  </si>
  <si>
    <r>
      <t xml:space="preserve">( include all taxable and all </t>
    </r>
    <r>
      <rPr>
        <b/>
        <sz val="8"/>
        <rFont val="Arial"/>
        <family val="2"/>
      </rPr>
      <t xml:space="preserve">exempt BETE qualified </t>
    </r>
    <r>
      <rPr>
        <sz val="8"/>
        <rFont val="Arial"/>
        <family val="2"/>
      </rPr>
      <t>business personal property )</t>
    </r>
  </si>
  <si>
    <t>5(a)</t>
  </si>
  <si>
    <t>5(b)</t>
  </si>
  <si>
    <t>(Amount from line 5b.)</t>
  </si>
  <si>
    <t>(Amount from line 4b.)</t>
  </si>
  <si>
    <t>(Enter on MVR Page 1, line 13)</t>
  </si>
  <si>
    <r>
      <t xml:space="preserve">Line 2(e) plus 50%  </t>
    </r>
    <r>
      <rPr>
        <b/>
        <sz val="10"/>
        <rFont val="Arial"/>
        <family val="2"/>
      </rPr>
      <t>(if line 2(d) is greater than 5%)</t>
    </r>
  </si>
  <si>
    <t>ENHANCED BUSINESS EQUIPMENT TAX EXEMPTION CALC SHEET</t>
  </si>
  <si>
    <t>Sheet Password:  BETE</t>
  </si>
  <si>
    <t>Workbook Password:  ENHANCED</t>
  </si>
  <si>
    <t>County tax</t>
  </si>
  <si>
    <t>Municipal appropriation</t>
  </si>
  <si>
    <t>TIF financing plan amount</t>
  </si>
  <si>
    <t xml:space="preserve">    (Adjusted to municipal fiscal year)</t>
  </si>
  <si>
    <t>Total appropriations (Add lines 7 through 10)</t>
  </si>
  <si>
    <r>
      <t>Other revenues:</t>
    </r>
    <r>
      <rPr>
        <sz val="8"/>
        <rFont val="Arial"/>
        <family val="2"/>
      </rPr>
      <t xml:space="preserve">  </t>
    </r>
    <r>
      <rPr>
        <sz val="10"/>
        <rFont val="Arial"/>
        <family val="2"/>
      </rPr>
      <t>All other revenues that have been formally</t>
    </r>
  </si>
  <si>
    <t>Total deductions (Line 12 plus line 13)</t>
  </si>
  <si>
    <t>Net to be raised by local property tax rate (Line 11 minus line 14)</t>
  </si>
  <si>
    <t>CALCULATION FORM AND ENHANCED BETE CALC. SHEET</t>
  </si>
  <si>
    <t>Total taxable valuation of real estate</t>
  </si>
  <si>
    <t>Total taxable valuation of personal property</t>
  </si>
  <si>
    <t>Total taxable valuation of real estate and personal property (Line 1 plus line 2)</t>
  </si>
  <si>
    <t>(a) Total exempt value for all homestead exemptions granted</t>
  </si>
  <si>
    <t>(b) Homestead exemption reimbursement value</t>
  </si>
  <si>
    <t>(a) Total exempt value of all BETE qualified property</t>
  </si>
  <si>
    <r>
      <t xml:space="preserve">(b) </t>
    </r>
    <r>
      <rPr>
        <b/>
        <sz val="10"/>
        <rFont val="Arial"/>
        <family val="2"/>
      </rPr>
      <t>Enhanced</t>
    </r>
    <r>
      <rPr>
        <sz val="10"/>
        <rFont val="Arial"/>
        <family val="2"/>
      </rPr>
      <t xml:space="preserve"> BETE exemption reimbursement value</t>
    </r>
  </si>
  <si>
    <t>Total valuation base (Line 3 plus line 4(b) plus line 5(b))</t>
  </si>
  <si>
    <t>Local education appropriation (Local share/contribution)</t>
  </si>
  <si>
    <t>(must match MVR Page 1, line 10)</t>
  </si>
  <si>
    <t>(must match MVR Page 2, line 15c)</t>
  </si>
  <si>
    <t>(must match  MVR Page 1, line 6)</t>
  </si>
  <si>
    <t>(must match  MVR Page 1, line 11)</t>
  </si>
  <si>
    <t>(must match  MVR Page 1, line 14f)</t>
  </si>
  <si>
    <t>Anticipated state municipal revenue sharing</t>
  </si>
  <si>
    <r>
      <t>interest income, appropriated surplus revenue, etc.</t>
    </r>
    <r>
      <rPr>
        <b/>
        <sz val="10"/>
        <rFont val="Arial"/>
        <family val="2"/>
      </rPr>
      <t xml:space="preserve"> (Do Not Include any Homestead or BETE Reimbursement)</t>
    </r>
  </si>
  <si>
    <t>(must match MVR Page 2, line 16c + 16d)</t>
  </si>
  <si>
    <t xml:space="preserve"> with your Municipal Valuation  Return to verify appropriate reimbursement.</t>
  </si>
  <si>
    <t>Standard BETE Reimbursement Computation</t>
  </si>
  <si>
    <r>
      <t xml:space="preserve">Valuation of all BETE qualified exempt property subject to </t>
    </r>
    <r>
      <rPr>
        <b/>
        <sz val="11"/>
        <rFont val="Arial"/>
        <family val="2"/>
      </rPr>
      <t>Enhanced</t>
    </r>
    <r>
      <rPr>
        <sz val="10"/>
        <rFont val="Arial"/>
        <family val="2"/>
      </rPr>
      <t xml:space="preserve"> reimbursement</t>
    </r>
  </si>
  <si>
    <r>
      <t xml:space="preserve">Percentage of captured assessed value retained by the municipality and allocated for the municipality's own authorized TIF project costs </t>
    </r>
    <r>
      <rPr>
        <b/>
        <sz val="10"/>
        <color indexed="10"/>
        <rFont val="Arial"/>
        <family val="2"/>
      </rPr>
      <t>approved as of 4/1/2008</t>
    </r>
    <r>
      <rPr>
        <sz val="10"/>
        <rFont val="Arial"/>
        <family val="2"/>
      </rPr>
      <t xml:space="preserve">. </t>
    </r>
    <r>
      <rPr>
        <b/>
        <sz val="8"/>
        <rFont val="Arial"/>
        <family val="2"/>
      </rPr>
      <t>(Defaults to Statutory Standard unless Municipal Retention % is greater than standard reimbursement)</t>
    </r>
  </si>
  <si>
    <r>
      <t xml:space="preserve">Captured Assessed Value of </t>
    </r>
    <r>
      <rPr>
        <b/>
        <sz val="10"/>
        <rFont val="Arial"/>
        <family val="2"/>
      </rPr>
      <t>BETE</t>
    </r>
    <r>
      <rPr>
        <sz val="10"/>
        <rFont val="Arial"/>
        <family val="2"/>
      </rPr>
      <t xml:space="preserve"> qualified property located within a </t>
    </r>
    <r>
      <rPr>
        <b/>
        <sz val="11"/>
        <rFont val="Arial"/>
        <family val="2"/>
      </rPr>
      <t>Municipal Retention</t>
    </r>
    <r>
      <rPr>
        <sz val="10"/>
        <rFont val="Arial"/>
        <family val="2"/>
      </rPr>
      <t xml:space="preserve"> TIF district</t>
    </r>
  </si>
  <si>
    <r>
      <t xml:space="preserve">Total valuation of all BETE qualified exempt property </t>
    </r>
    <r>
      <rPr>
        <b/>
        <sz val="12"/>
        <rFont val="Arial"/>
        <family val="2"/>
      </rPr>
      <t>not</t>
    </r>
    <r>
      <rPr>
        <sz val="10"/>
        <rFont val="Arial"/>
        <family val="2"/>
      </rPr>
      <t xml:space="preserve"> located in a Municipal Retention Tax Increment Financing District          (Line 1a. minus line 3b.) </t>
    </r>
  </si>
  <si>
    <t>Enhanced Reimbursement if Personal Property Factor Exceeds 5% of Total Taxable Value</t>
  </si>
  <si>
    <t>Personal property factor [2a. / (2b. + 1a.)]</t>
  </si>
  <si>
    <r>
      <t xml:space="preserve">BE SURE TO COMPLETE AND FILE THIS FORM IN CONJUNCTION WITH ENHANCED </t>
    </r>
    <r>
      <rPr>
        <b/>
        <sz val="11"/>
        <rFont val="Arial"/>
        <family val="2"/>
      </rPr>
      <t>BETE</t>
    </r>
    <r>
      <rPr>
        <b/>
        <sz val="10"/>
        <rFont val="Arial"/>
        <family val="2"/>
      </rPr>
      <t xml:space="preserve"> TAX RATE CALCULATION FORM</t>
    </r>
  </si>
  <si>
    <r>
      <t xml:space="preserve">Total valuation of all BETE qualified exempt property subject to </t>
    </r>
    <r>
      <rPr>
        <b/>
        <sz val="11"/>
        <rFont val="Arial"/>
        <family val="2"/>
      </rPr>
      <t xml:space="preserve">enhanced reimbursement </t>
    </r>
    <r>
      <rPr>
        <sz val="11"/>
        <rFont val="Arial"/>
        <family val="2"/>
      </rPr>
      <t>if not</t>
    </r>
  </si>
  <si>
    <t>(must match MVR Page 2, line 15c.)</t>
  </si>
  <si>
    <t>2020 ENHANCED BETE MUNICIPAL TAX RATE CALCULATION  FORM</t>
  </si>
  <si>
    <t xml:space="preserve">INSTRUCTIONS TO COMPLETE THE 2020 ENHANCED BETE TAX RATE </t>
  </si>
  <si>
    <t xml:space="preserve">Print, attach and file both the 2020 Tax Rate Calculation Form and the Enhanced BETE Calc Sheet </t>
  </si>
  <si>
    <t>Sheet Password:  2020TRCF</t>
  </si>
  <si>
    <t>Total valuation of ALL BETE qualified exempt property as of April 1, 2020</t>
  </si>
  <si>
    <t>Percent of reimbursement for BETE exempt property (2020 statutory standard 50% reimbursement )</t>
  </si>
  <si>
    <t>Fill out the blue fields (lines 1(e), 3(a, and 3(b)). on the tab labelled Enhanced BETE Calc Sheet</t>
  </si>
  <si>
    <t>Fill out each of the blue fields on the tab labelled 2020 Tax Rate Calculation Form.</t>
  </si>
  <si>
    <t xml:space="preserve">located in a Municipal Retention TIF District  subject to a &gt; % of line 2.(f)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</si>
</sst>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#,##0.00000"/>
    <numFmt numFmtId="167" formatCode="0.0%"/>
  </numFmts>
  <fonts count="40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name val="Segoe Print"/>
    </font>
    <font>
      <sz val="10"/>
      <name val="Aharoni"/>
      <charset val="177"/>
    </font>
    <font>
      <b/>
      <sz val="12"/>
      <name val="Aharoni"/>
      <charset val="177"/>
    </font>
    <font>
      <sz val="7"/>
      <name val="Aharoni"/>
      <charset val="177"/>
    </font>
    <font>
      <sz val="10"/>
      <name val="ESRI AMFM Sewer"/>
      <family val="3"/>
    </font>
    <font>
      <b/>
      <sz val="12"/>
      <name val="ESRI AMFM Sewer"/>
      <family val="3"/>
    </font>
    <font>
      <sz val="7"/>
      <name val="ESRI AMFM Sewer"/>
      <family val="3"/>
    </font>
    <font>
      <b/>
      <sz val="11"/>
      <name val="ESRI AMFM Sewer"/>
      <family val="3"/>
    </font>
    <font>
      <sz val="10"/>
      <name val="Calibri"/>
      <family val="2"/>
      <scheme val="minor"/>
    </font>
    <font>
      <sz val="10"/>
      <name val="Webdings"/>
      <family val="1"/>
      <charset val="2"/>
    </font>
    <font>
      <sz val="9"/>
      <name val="Webdings"/>
      <family val="1"/>
      <charset val="2"/>
    </font>
    <font>
      <sz val="8"/>
      <name val="Webdings"/>
      <family val="1"/>
      <charset val="2"/>
    </font>
    <font>
      <sz val="12"/>
      <name val="Wingdings"/>
      <charset val="2"/>
    </font>
    <font>
      <sz val="10"/>
      <name val="Stencil"/>
      <family val="5"/>
    </font>
    <font>
      <sz val="9"/>
      <name val="Arial"/>
      <family val="2"/>
    </font>
    <font>
      <b/>
      <sz val="13"/>
      <name val="Arial"/>
      <family val="2"/>
    </font>
    <font>
      <b/>
      <sz val="7"/>
      <name val="Arial"/>
      <family val="2"/>
    </font>
    <font>
      <sz val="10"/>
      <name val="Wingdings 2"/>
      <family val="1"/>
      <charset val="2"/>
    </font>
    <font>
      <sz val="12"/>
      <name val="Wingdings 2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 applyFill="1" applyBorder="1" applyAlignment="1"/>
    <xf numFmtId="0" fontId="2" fillId="0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protection locked="0"/>
    </xf>
    <xf numFmtId="0" fontId="3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49" fontId="5" fillId="0" borderId="0" xfId="0" applyNumberFormat="1" applyFont="1" applyFill="1" applyBorder="1" applyAlignment="1" applyProtection="1">
      <alignment horizontal="right"/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67" fontId="5" fillId="0" borderId="2" xfId="0" applyNumberFormat="1" applyFont="1" applyFill="1" applyBorder="1" applyAlignment="1" applyProtection="1">
      <alignment horizontal="right"/>
      <protection locked="0"/>
    </xf>
    <xf numFmtId="9" fontId="5" fillId="0" borderId="0" xfId="0" applyNumberFormat="1" applyFont="1" applyFill="1" applyBorder="1" applyProtection="1">
      <protection locked="0"/>
    </xf>
    <xf numFmtId="167" fontId="5" fillId="0" borderId="3" xfId="0" applyNumberFormat="1" applyFont="1" applyFill="1" applyBorder="1" applyAlignment="1" applyProtection="1">
      <alignment horizontal="right"/>
      <protection locked="0"/>
    </xf>
    <xf numFmtId="167" fontId="5" fillId="0" borderId="0" xfId="0" applyNumberFormat="1" applyFont="1" applyFill="1" applyBorder="1" applyAlignment="1" applyProtection="1">
      <alignment horizontal="right"/>
      <protection locked="0"/>
    </xf>
    <xf numFmtId="164" fontId="5" fillId="0" borderId="2" xfId="0" applyNumberFormat="1" applyFont="1" applyFill="1" applyBorder="1" applyAlignment="1" applyProtection="1">
      <alignment horizontal="right"/>
      <protection locked="0"/>
    </xf>
    <xf numFmtId="49" fontId="5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protection locked="0"/>
    </xf>
    <xf numFmtId="0" fontId="3" fillId="0" borderId="4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5" xfId="0" applyNumberFormat="1" applyFont="1" applyFill="1" applyBorder="1" applyAlignment="1" applyProtection="1">
      <protection locked="0"/>
    </xf>
    <xf numFmtId="165" fontId="3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65" fontId="3" fillId="0" borderId="0" xfId="0" applyNumberFormat="1" applyFont="1" applyFill="1" applyBorder="1" applyProtection="1">
      <protection locked="0"/>
    </xf>
    <xf numFmtId="167" fontId="5" fillId="2" borderId="2" xfId="0" applyNumberFormat="1" applyFont="1" applyFill="1" applyBorder="1" applyAlignment="1" applyProtection="1">
      <protection locked="0"/>
    </xf>
    <xf numFmtId="9" fontId="5" fillId="0" borderId="2" xfId="0" applyNumberFormat="1" applyFont="1" applyFill="1" applyBorder="1" applyAlignment="1" applyProtection="1">
      <alignment horizontal="right"/>
      <protection locked="0"/>
    </xf>
    <xf numFmtId="49" fontId="5" fillId="0" borderId="0" xfId="0" applyNumberFormat="1" applyFont="1" applyFill="1" applyBorder="1" applyAlignment="1" applyProtection="1">
      <alignment horizontal="right" vertical="center"/>
      <protection locked="0"/>
    </xf>
    <xf numFmtId="9" fontId="5" fillId="0" borderId="0" xfId="0" applyNumberFormat="1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alignment horizontal="right"/>
      <protection locked="0"/>
    </xf>
    <xf numFmtId="164" fontId="5" fillId="0" borderId="1" xfId="0" applyNumberFormat="1" applyFont="1" applyFill="1" applyBorder="1" applyAlignment="1" applyProtection="1">
      <alignment horizontal="right"/>
    </xf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Alignment="1" applyProtection="1">
      <alignment horizontal="right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right"/>
      <protection locked="0"/>
    </xf>
    <xf numFmtId="165" fontId="3" fillId="2" borderId="0" xfId="0" applyNumberFormat="1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164" fontId="5" fillId="2" borderId="0" xfId="0" applyNumberFormat="1" applyFont="1" applyFill="1" applyBorder="1" applyAlignment="1" applyProtection="1">
      <alignment horizontal="right"/>
      <protection locked="0"/>
    </xf>
    <xf numFmtId="0" fontId="10" fillId="2" borderId="0" xfId="0" quotePrefix="1" applyFont="1" applyFill="1" applyProtection="1">
      <protection locked="0"/>
    </xf>
    <xf numFmtId="0" fontId="3" fillId="2" borderId="0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4" fontId="3" fillId="2" borderId="0" xfId="0" applyNumberFormat="1" applyFont="1" applyFill="1" applyBorder="1" applyProtection="1">
      <protection locked="0"/>
    </xf>
    <xf numFmtId="165" fontId="3" fillId="2" borderId="0" xfId="0" applyNumberFormat="1" applyFont="1" applyFill="1" applyProtection="1">
      <protection locked="0"/>
    </xf>
    <xf numFmtId="165" fontId="3" fillId="2" borderId="2" xfId="0" applyNumberFormat="1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3" fillId="2" borderId="2" xfId="0" applyFont="1" applyFill="1" applyBorder="1" applyProtection="1">
      <protection locked="0"/>
    </xf>
    <xf numFmtId="4" fontId="3" fillId="2" borderId="6" xfId="0" applyNumberFormat="1" applyFont="1" applyFill="1" applyBorder="1" applyProtection="1">
      <protection locked="0"/>
    </xf>
    <xf numFmtId="0" fontId="3" fillId="2" borderId="0" xfId="0" applyFont="1" applyFill="1" applyAlignment="1" applyProtection="1">
      <protection locked="0"/>
    </xf>
    <xf numFmtId="0" fontId="3" fillId="2" borderId="5" xfId="0" applyFont="1" applyFill="1" applyBorder="1" applyProtection="1">
      <protection locked="0"/>
    </xf>
    <xf numFmtId="0" fontId="9" fillId="2" borderId="0" xfId="0" applyFont="1" applyFill="1" applyAlignment="1" applyProtection="1">
      <alignment horizontal="left" vertical="justify"/>
      <protection locked="0"/>
    </xf>
    <xf numFmtId="44" fontId="3" fillId="2" borderId="0" xfId="0" applyNumberFormat="1" applyFont="1" applyFill="1" applyBorder="1" applyProtection="1"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165" fontId="5" fillId="0" borderId="1" xfId="0" applyNumberFormat="1" applyFont="1" applyFill="1" applyBorder="1" applyAlignment="1" applyProtection="1">
      <alignment horizontal="right"/>
    </xf>
    <xf numFmtId="165" fontId="5" fillId="2" borderId="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top"/>
    </xf>
    <xf numFmtId="0" fontId="3" fillId="2" borderId="0" xfId="0" applyFont="1" applyFill="1" applyAlignment="1" applyProtection="1"/>
    <xf numFmtId="0" fontId="3" fillId="2" borderId="0" xfId="0" applyFont="1" applyFill="1" applyBorder="1" applyProtection="1"/>
    <xf numFmtId="164" fontId="5" fillId="2" borderId="1" xfId="0" applyNumberFormat="1" applyFont="1" applyFill="1" applyBorder="1" applyAlignment="1" applyProtection="1"/>
    <xf numFmtId="166" fontId="5" fillId="2" borderId="7" xfId="1" applyNumberFormat="1" applyFont="1" applyFill="1" applyBorder="1" applyAlignment="1" applyProtection="1">
      <alignment horizontal="right"/>
    </xf>
    <xf numFmtId="166" fontId="5" fillId="2" borderId="1" xfId="1" applyNumberFormat="1" applyFont="1" applyFill="1" applyBorder="1" applyAlignment="1" applyProtection="1">
      <alignment horizontal="right"/>
    </xf>
    <xf numFmtId="0" fontId="15" fillId="0" borderId="4" xfId="0" applyFont="1" applyFill="1" applyBorder="1" applyAlignment="1" applyProtection="1"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10" fontId="5" fillId="0" borderId="1" xfId="0" applyNumberFormat="1" applyFont="1" applyFill="1" applyBorder="1" applyAlignment="1" applyProtection="1">
      <alignment horizontal="right"/>
    </xf>
    <xf numFmtId="167" fontId="5" fillId="2" borderId="8" xfId="0" applyNumberFormat="1" applyFont="1" applyFill="1" applyBorder="1" applyAlignment="1" applyProtection="1">
      <protection locked="0"/>
    </xf>
    <xf numFmtId="10" fontId="5" fillId="2" borderId="0" xfId="0" applyNumberFormat="1" applyFont="1" applyFill="1" applyBorder="1" applyAlignment="1" applyProtection="1"/>
    <xf numFmtId="10" fontId="5" fillId="3" borderId="1" xfId="0" applyNumberFormat="1" applyFont="1" applyFill="1" applyBorder="1" applyAlignment="1" applyProtection="1">
      <alignment horizontal="right"/>
    </xf>
    <xf numFmtId="164" fontId="5" fillId="3" borderId="1" xfId="0" applyNumberFormat="1" applyFont="1" applyFill="1" applyBorder="1" applyAlignment="1" applyProtection="1">
      <alignment horizontal="right"/>
    </xf>
    <xf numFmtId="7" fontId="5" fillId="2" borderId="10" xfId="0" applyNumberFormat="1" applyFont="1" applyFill="1" applyBorder="1" applyAlignment="1" applyProtection="1">
      <alignment horizontal="right"/>
    </xf>
    <xf numFmtId="7" fontId="5" fillId="2" borderId="9" xfId="0" applyNumberFormat="1" applyFont="1" applyFill="1" applyBorder="1" applyAlignment="1" applyProtection="1">
      <alignment horizontal="right"/>
    </xf>
    <xf numFmtId="165" fontId="5" fillId="2" borderId="10" xfId="0" applyNumberFormat="1" applyFont="1" applyFill="1" applyBorder="1" applyAlignment="1" applyProtection="1">
      <alignment horizontal="right"/>
    </xf>
    <xf numFmtId="165" fontId="5" fillId="2" borderId="9" xfId="0" applyNumberFormat="1" applyFont="1" applyFill="1" applyBorder="1" applyAlignment="1" applyProtection="1">
      <alignment horizontal="right"/>
    </xf>
    <xf numFmtId="166" fontId="5" fillId="2" borderId="10" xfId="1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/>
    </xf>
    <xf numFmtId="165" fontId="3" fillId="2" borderId="5" xfId="0" applyNumberFormat="1" applyFont="1" applyFill="1" applyBorder="1" applyAlignment="1" applyProtection="1">
      <alignment horizontal="right"/>
    </xf>
    <xf numFmtId="166" fontId="5" fillId="2" borderId="9" xfId="1" applyNumberFormat="1" applyFont="1" applyFill="1" applyBorder="1" applyAlignment="1" applyProtection="1">
      <alignment horizontal="right"/>
    </xf>
    <xf numFmtId="0" fontId="8" fillId="2" borderId="6" xfId="0" applyFont="1" applyFill="1" applyBorder="1" applyAlignment="1" applyProtection="1">
      <alignment horizontal="right" vertical="top"/>
      <protection locked="0"/>
    </xf>
    <xf numFmtId="0" fontId="3" fillId="2" borderId="0" xfId="0" applyFont="1" applyFill="1" applyBorder="1" applyAlignment="1" applyProtection="1">
      <alignment horizontal="right"/>
    </xf>
    <xf numFmtId="0" fontId="8" fillId="2" borderId="6" xfId="0" applyFont="1" applyFill="1" applyBorder="1" applyAlignment="1" applyProtection="1">
      <alignment horizontal="right" vertical="top"/>
    </xf>
    <xf numFmtId="164" fontId="5" fillId="2" borderId="1" xfId="0" applyNumberFormat="1" applyFont="1" applyFill="1" applyBorder="1" applyAlignment="1" applyProtection="1">
      <alignment horizontal="right"/>
    </xf>
    <xf numFmtId="0" fontId="8" fillId="2" borderId="5" xfId="0" applyFont="1" applyFill="1" applyBorder="1" applyAlignment="1" applyProtection="1">
      <alignment horizontal="right" vertical="top"/>
    </xf>
    <xf numFmtId="0" fontId="8" fillId="2" borderId="0" xfId="0" applyFont="1" applyFill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right" vertical="top"/>
    </xf>
    <xf numFmtId="0" fontId="3" fillId="0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Protection="1">
      <protection locked="0"/>
    </xf>
    <xf numFmtId="10" fontId="5" fillId="4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Protection="1">
      <protection locked="0"/>
    </xf>
    <xf numFmtId="0" fontId="3" fillId="0" borderId="0" xfId="0" applyFont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17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5" xfId="0" applyFont="1" applyBorder="1"/>
    <xf numFmtId="0" fontId="18" fillId="0" borderId="0" xfId="0" applyNumberFormat="1" applyFont="1" applyBorder="1" applyAlignment="1">
      <alignment horizontal="center"/>
    </xf>
    <xf numFmtId="0" fontId="18" fillId="0" borderId="0" xfId="0" applyFont="1" applyBorder="1"/>
    <xf numFmtId="0" fontId="14" fillId="0" borderId="0" xfId="0" applyFont="1" applyBorder="1"/>
    <xf numFmtId="49" fontId="18" fillId="0" borderId="0" xfId="0" applyNumberFormat="1" applyFont="1" applyBorder="1" applyAlignment="1">
      <alignment horizontal="center"/>
    </xf>
    <xf numFmtId="0" fontId="3" fillId="0" borderId="16" xfId="0" applyFont="1" applyBorder="1"/>
    <xf numFmtId="0" fontId="3" fillId="0" borderId="4" xfId="0" applyFont="1" applyBorder="1"/>
    <xf numFmtId="0" fontId="3" fillId="0" borderId="17" xfId="0" applyFont="1" applyBorder="1"/>
    <xf numFmtId="166" fontId="5" fillId="6" borderId="1" xfId="1" applyNumberFormat="1" applyFont="1" applyFill="1" applyBorder="1" applyAlignment="1" applyProtection="1">
      <alignment horizontal="right"/>
      <protection locked="0"/>
    </xf>
    <xf numFmtId="164" fontId="5" fillId="6" borderId="1" xfId="0" applyNumberFormat="1" applyFont="1" applyFill="1" applyBorder="1" applyAlignment="1" applyProtection="1">
      <alignment horizontal="right"/>
      <protection locked="0"/>
    </xf>
    <xf numFmtId="10" fontId="5" fillId="6" borderId="10" xfId="0" applyNumberFormat="1" applyFont="1" applyFill="1" applyBorder="1" applyAlignment="1" applyProtection="1">
      <protection locked="0"/>
    </xf>
    <xf numFmtId="0" fontId="21" fillId="2" borderId="0" xfId="0" applyFont="1" applyFill="1" applyProtection="1">
      <protection locked="0"/>
    </xf>
    <xf numFmtId="0" fontId="22" fillId="0" borderId="0" xfId="0" applyFont="1" applyFill="1" applyBorder="1" applyProtection="1">
      <protection locked="0"/>
    </xf>
    <xf numFmtId="164" fontId="23" fillId="0" borderId="0" xfId="0" applyNumberFormat="1" applyFont="1" applyFill="1" applyBorder="1" applyAlignment="1" applyProtection="1">
      <alignment horizontal="right"/>
      <protection locked="0"/>
    </xf>
    <xf numFmtId="0" fontId="24" fillId="0" borderId="0" xfId="0" applyFont="1" applyFill="1" applyBorder="1" applyAlignment="1" applyProtection="1">
      <alignment horizontal="center" vertical="top"/>
      <protection locked="0"/>
    </xf>
    <xf numFmtId="49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Protection="1">
      <protection locked="0"/>
    </xf>
    <xf numFmtId="164" fontId="26" fillId="0" borderId="0" xfId="0" applyNumberFormat="1" applyFont="1" applyFill="1" applyBorder="1" applyAlignment="1" applyProtection="1">
      <alignment horizontal="right"/>
      <protection locked="0"/>
    </xf>
    <xf numFmtId="0" fontId="27" fillId="0" borderId="0" xfId="0" applyFont="1" applyFill="1" applyBorder="1" applyAlignment="1" applyProtection="1">
      <alignment horizontal="center" vertical="top"/>
      <protection locked="0"/>
    </xf>
    <xf numFmtId="49" fontId="29" fillId="2" borderId="0" xfId="0" applyNumberFormat="1" applyFont="1" applyFill="1" applyBorder="1" applyAlignment="1" applyProtection="1">
      <alignment horizontal="center"/>
      <protection locked="0"/>
    </xf>
    <xf numFmtId="0" fontId="29" fillId="2" borderId="0" xfId="0" applyFont="1" applyFill="1" applyProtection="1">
      <protection locked="0"/>
    </xf>
    <xf numFmtId="49" fontId="30" fillId="2" borderId="0" xfId="0" applyNumberFormat="1" applyFont="1" applyFill="1" applyBorder="1" applyAlignment="1" applyProtection="1">
      <alignment horizontal="center"/>
      <protection locked="0"/>
    </xf>
    <xf numFmtId="0" fontId="30" fillId="2" borderId="0" xfId="0" applyFont="1" applyFill="1" applyProtection="1">
      <protection locked="0"/>
    </xf>
    <xf numFmtId="0" fontId="31" fillId="2" borderId="0" xfId="0" applyFont="1" applyFill="1" applyBorder="1" applyProtection="1">
      <protection locked="0"/>
    </xf>
    <xf numFmtId="0" fontId="32" fillId="2" borderId="0" xfId="0" applyFont="1" applyFill="1" applyBorder="1" applyProtection="1">
      <protection locked="0"/>
    </xf>
    <xf numFmtId="0" fontId="32" fillId="2" borderId="0" xfId="0" applyFont="1" applyFill="1" applyBorder="1" applyAlignment="1" applyProtection="1">
      <alignment horizontal="center"/>
      <protection locked="0"/>
    </xf>
    <xf numFmtId="0" fontId="34" fillId="2" borderId="0" xfId="0" applyFont="1" applyFill="1" applyProtection="1">
      <protection locked="0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protection locked="0"/>
    </xf>
    <xf numFmtId="164" fontId="5" fillId="2" borderId="10" xfId="0" applyNumberFormat="1" applyFont="1" applyFill="1" applyBorder="1" applyAlignment="1" applyProtection="1">
      <alignment horizontal="right"/>
    </xf>
    <xf numFmtId="164" fontId="5" fillId="2" borderId="9" xfId="0" applyNumberFormat="1" applyFont="1" applyFill="1" applyBorder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5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36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20" fillId="2" borderId="0" xfId="0" applyFont="1" applyFill="1" applyBorder="1" applyAlignment="1" applyProtection="1">
      <alignment horizontal="left"/>
      <protection locked="0"/>
    </xf>
    <xf numFmtId="0" fontId="18" fillId="2" borderId="0" xfId="0" applyFont="1" applyFill="1" applyBorder="1" applyAlignment="1" applyProtection="1">
      <alignment horizontal="left"/>
      <protection locked="0"/>
    </xf>
    <xf numFmtId="49" fontId="5" fillId="7" borderId="0" xfId="0" applyNumberFormat="1" applyFont="1" applyFill="1" applyBorder="1" applyAlignment="1" applyProtection="1">
      <alignment horizontal="right"/>
      <protection locked="0"/>
    </xf>
    <xf numFmtId="0" fontId="10" fillId="7" borderId="0" xfId="0" quotePrefix="1" applyFont="1" applyFill="1" applyProtection="1">
      <protection locked="0"/>
    </xf>
    <xf numFmtId="164" fontId="5" fillId="7" borderId="0" xfId="0" applyNumberFormat="1" applyFont="1" applyFill="1" applyBorder="1" applyAlignment="1" applyProtection="1">
      <alignment horizontal="right"/>
      <protection locked="0"/>
    </xf>
    <xf numFmtId="0" fontId="3" fillId="7" borderId="0" xfId="0" applyFont="1" applyFill="1" applyBorder="1" applyProtection="1">
      <protection locked="0"/>
    </xf>
    <xf numFmtId="0" fontId="37" fillId="7" borderId="0" xfId="0" applyFont="1" applyFill="1" applyBorder="1" applyAlignment="1" applyProtection="1">
      <alignment vertical="center"/>
      <protection locked="0"/>
    </xf>
    <xf numFmtId="0" fontId="37" fillId="7" borderId="0" xfId="0" applyFont="1" applyFill="1" applyBorder="1" applyAlignment="1" applyProtection="1">
      <alignment horizontal="center" vertical="center"/>
      <protection locked="0"/>
    </xf>
    <xf numFmtId="0" fontId="19" fillId="0" borderId="1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8" fillId="0" borderId="6" xfId="0" applyFont="1" applyFill="1" applyBorder="1" applyAlignment="1" applyProtection="1">
      <alignment horizontal="center" vertical="top"/>
    </xf>
    <xf numFmtId="165" fontId="5" fillId="6" borderId="10" xfId="0" applyNumberFormat="1" applyFont="1" applyFill="1" applyBorder="1" applyAlignment="1" applyProtection="1">
      <alignment horizontal="center"/>
      <protection locked="0"/>
    </xf>
    <xf numFmtId="165" fontId="5" fillId="6" borderId="9" xfId="0" applyNumberFormat="1" applyFont="1" applyFill="1" applyBorder="1" applyAlignment="1" applyProtection="1">
      <alignment horizontal="center"/>
      <protection locked="0"/>
    </xf>
    <xf numFmtId="0" fontId="30" fillId="2" borderId="0" xfId="0" applyFont="1" applyFill="1" applyBorder="1" applyAlignment="1" applyProtection="1">
      <alignment horizontal="center"/>
      <protection locked="0"/>
    </xf>
    <xf numFmtId="0" fontId="38" fillId="2" borderId="0" xfId="0" applyFont="1" applyFill="1" applyBorder="1" applyAlignment="1" applyProtection="1">
      <alignment horizontal="center"/>
      <protection locked="0"/>
    </xf>
    <xf numFmtId="0" fontId="39" fillId="2" borderId="0" xfId="0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protection locked="0"/>
    </xf>
    <xf numFmtId="0" fontId="8" fillId="0" borderId="5" xfId="0" applyFont="1" applyFill="1" applyBorder="1" applyAlignment="1" applyProtection="1">
      <alignment horizontal="center" vertical="top"/>
    </xf>
    <xf numFmtId="0" fontId="8" fillId="2" borderId="6" xfId="0" applyFont="1" applyFill="1" applyBorder="1" applyAlignment="1" applyProtection="1">
      <alignment horizontal="center" vertical="top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20" fillId="2" borderId="18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5" fillId="6" borderId="10" xfId="0" applyNumberFormat="1" applyFont="1" applyFill="1" applyBorder="1" applyAlignment="1" applyProtection="1">
      <alignment horizontal="center"/>
      <protection locked="0"/>
    </xf>
    <xf numFmtId="164" fontId="5" fillId="6" borderId="9" xfId="0" applyNumberFormat="1" applyFont="1" applyFill="1" applyBorder="1" applyAlignment="1" applyProtection="1">
      <alignment horizontal="center"/>
      <protection locked="0"/>
    </xf>
    <xf numFmtId="164" fontId="5" fillId="6" borderId="10" xfId="0" applyNumberFormat="1" applyFont="1" applyFill="1" applyBorder="1" applyAlignment="1" applyProtection="1">
      <alignment horizontal="right"/>
      <protection locked="0"/>
    </xf>
    <xf numFmtId="164" fontId="5" fillId="6" borderId="9" xfId="0" applyNumberFormat="1" applyFont="1" applyFill="1" applyBorder="1" applyAlignment="1" applyProtection="1">
      <alignment horizontal="right"/>
      <protection locked="0"/>
    </xf>
    <xf numFmtId="164" fontId="5" fillId="2" borderId="10" xfId="0" applyNumberFormat="1" applyFont="1" applyFill="1" applyBorder="1" applyAlignment="1" applyProtection="1">
      <alignment horizontal="right"/>
    </xf>
    <xf numFmtId="164" fontId="5" fillId="2" borderId="9" xfId="0" applyNumberFormat="1" applyFont="1" applyFill="1" applyBorder="1" applyAlignment="1" applyProtection="1">
      <alignment horizontal="right"/>
    </xf>
    <xf numFmtId="164" fontId="5" fillId="5" borderId="10" xfId="0" applyNumberFormat="1" applyFont="1" applyFill="1" applyBorder="1" applyAlignment="1" applyProtection="1">
      <alignment horizontal="right"/>
    </xf>
    <xf numFmtId="164" fontId="5" fillId="5" borderId="9" xfId="0" applyNumberFormat="1" applyFont="1" applyFill="1" applyBorder="1" applyAlignment="1" applyProtection="1">
      <alignment horizontal="right"/>
    </xf>
    <xf numFmtId="164" fontId="5" fillId="3" borderId="10" xfId="0" applyNumberFormat="1" applyFont="1" applyFill="1" applyBorder="1" applyAlignment="1" applyProtection="1">
      <alignment horizontal="right"/>
    </xf>
    <xf numFmtId="164" fontId="5" fillId="3" borderId="9" xfId="0" applyNumberFormat="1" applyFont="1" applyFill="1" applyBorder="1" applyAlignment="1" applyProtection="1">
      <alignment horizontal="right"/>
    </xf>
    <xf numFmtId="0" fontId="28" fillId="0" borderId="0" xfId="0" applyFont="1" applyFill="1" applyBorder="1" applyAlignment="1" applyProtection="1">
      <alignment horizontal="center"/>
      <protection locked="0"/>
    </xf>
    <xf numFmtId="0" fontId="20" fillId="2" borderId="18" xfId="0" applyFont="1" applyFill="1" applyBorder="1" applyAlignment="1" applyProtection="1">
      <alignment horizontal="center"/>
    </xf>
    <xf numFmtId="49" fontId="33" fillId="0" borderId="0" xfId="0" applyNumberFormat="1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164" fontId="5" fillId="2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C4:R18"/>
  <sheetViews>
    <sheetView showGridLines="0" tabSelected="1" workbookViewId="0">
      <selection activeCell="J14" sqref="J14"/>
    </sheetView>
  </sheetViews>
  <sheetFormatPr defaultColWidth="9" defaultRowHeight="13.2"/>
  <cols>
    <col min="1" max="16384" width="9" style="109"/>
  </cols>
  <sheetData>
    <row r="4" spans="3:18" ht="13.8" thickBot="1"/>
    <row r="5" spans="3:18">
      <c r="C5" s="110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2"/>
    </row>
    <row r="6" spans="3:18" ht="24.6">
      <c r="C6" s="170" t="s">
        <v>120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2"/>
    </row>
    <row r="7" spans="3:18" ht="24.6">
      <c r="C7" s="170" t="s">
        <v>90</v>
      </c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2"/>
    </row>
    <row r="8" spans="3:18" ht="20.399999999999999">
      <c r="C8" s="113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5"/>
      <c r="Q8" s="115"/>
      <c r="R8" s="116"/>
    </row>
    <row r="9" spans="3:18" ht="20.399999999999999"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5"/>
      <c r="Q9" s="115"/>
      <c r="R9" s="116"/>
    </row>
    <row r="10" spans="3:18" ht="17.399999999999999">
      <c r="C10" s="113"/>
      <c r="D10" s="117">
        <v>1</v>
      </c>
      <c r="E10" s="118" t="s">
        <v>126</v>
      </c>
      <c r="F10" s="118"/>
      <c r="G10" s="118"/>
      <c r="H10" s="118"/>
      <c r="J10" s="118"/>
      <c r="K10" s="118"/>
      <c r="L10" s="119"/>
      <c r="M10" s="119"/>
      <c r="N10" s="115"/>
      <c r="O10" s="115"/>
      <c r="P10" s="115"/>
      <c r="Q10" s="115"/>
      <c r="R10" s="116"/>
    </row>
    <row r="11" spans="3:18" ht="17.399999999999999">
      <c r="C11" s="113"/>
      <c r="D11" s="120"/>
      <c r="E11" s="118"/>
      <c r="F11" s="118"/>
      <c r="G11" s="118"/>
      <c r="H11" s="118"/>
      <c r="J11" s="118"/>
      <c r="K11" s="118"/>
      <c r="L11" s="119"/>
      <c r="M11" s="119"/>
      <c r="N11" s="115"/>
      <c r="O11" s="115"/>
      <c r="P11" s="115"/>
      <c r="Q11" s="115"/>
      <c r="R11" s="116"/>
    </row>
    <row r="12" spans="3:18" ht="17.399999999999999">
      <c r="C12" s="113"/>
      <c r="D12" s="117">
        <v>2</v>
      </c>
      <c r="E12" s="118" t="s">
        <v>125</v>
      </c>
      <c r="F12" s="118"/>
      <c r="G12" s="118"/>
      <c r="H12" s="118"/>
      <c r="J12" s="118"/>
      <c r="K12" s="118"/>
      <c r="L12" s="119"/>
      <c r="M12" s="119"/>
      <c r="N12" s="115"/>
      <c r="O12" s="115"/>
      <c r="P12" s="115"/>
      <c r="Q12" s="115"/>
      <c r="R12" s="116"/>
    </row>
    <row r="13" spans="3:18" ht="17.399999999999999">
      <c r="C13" s="113"/>
      <c r="D13" s="118"/>
      <c r="E13" s="118"/>
      <c r="F13" s="118"/>
      <c r="G13" s="118"/>
      <c r="H13" s="118"/>
      <c r="J13" s="118"/>
      <c r="K13" s="118"/>
      <c r="L13" s="115"/>
      <c r="M13" s="115"/>
      <c r="N13" s="115"/>
      <c r="O13" s="115"/>
      <c r="P13" s="115"/>
      <c r="Q13" s="115"/>
      <c r="R13" s="116"/>
    </row>
    <row r="14" spans="3:18" ht="17.399999999999999">
      <c r="C14" s="113"/>
      <c r="D14" s="117">
        <v>3</v>
      </c>
      <c r="E14" s="118" t="s">
        <v>121</v>
      </c>
      <c r="F14" s="118"/>
      <c r="G14" s="118"/>
      <c r="H14" s="118"/>
      <c r="J14" s="118"/>
      <c r="K14" s="118"/>
      <c r="L14" s="119"/>
      <c r="M14" s="119"/>
      <c r="N14" s="115"/>
      <c r="O14" s="115"/>
      <c r="P14" s="115"/>
      <c r="Q14" s="115"/>
      <c r="R14" s="116"/>
    </row>
    <row r="15" spans="3:18" ht="17.399999999999999">
      <c r="C15" s="113"/>
      <c r="D15" s="115"/>
      <c r="E15" s="118" t="s">
        <v>108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6"/>
    </row>
    <row r="16" spans="3:18">
      <c r="C16" s="113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6"/>
    </row>
    <row r="17" spans="3:18">
      <c r="C17" s="113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6"/>
    </row>
    <row r="18" spans="3:18" ht="13.8" thickBot="1"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3"/>
    </row>
  </sheetData>
  <mergeCells count="2">
    <mergeCell ref="C6:R6"/>
    <mergeCell ref="C7:R7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P121"/>
  <sheetViews>
    <sheetView workbookViewId="0">
      <selection sqref="A1:J1"/>
    </sheetView>
  </sheetViews>
  <sheetFormatPr defaultColWidth="9.21875" defaultRowHeight="13.2"/>
  <cols>
    <col min="1" max="1" width="3.21875" style="39" customWidth="1"/>
    <col min="2" max="2" width="1.44140625" style="39" customWidth="1"/>
    <col min="3" max="3" width="21.44140625" style="39" customWidth="1"/>
    <col min="4" max="4" width="3.44140625" style="39" customWidth="1"/>
    <col min="5" max="5" width="23.44140625" style="39" customWidth="1"/>
    <col min="6" max="6" width="4.21875" style="39" customWidth="1"/>
    <col min="7" max="7" width="3" style="39" customWidth="1"/>
    <col min="8" max="8" width="23" style="39" customWidth="1"/>
    <col min="9" max="9" width="3.21875" style="39" customWidth="1"/>
    <col min="10" max="10" width="23.5546875" style="39" customWidth="1"/>
    <col min="11" max="11" width="2.77734375" style="39" customWidth="1"/>
    <col min="12" max="16384" width="9.21875" style="39"/>
  </cols>
  <sheetData>
    <row r="1" spans="1:14" ht="16.2" customHeight="1">
      <c r="A1" s="186" t="str">
        <f>+'Enhanced BETE Calc sheet'!A1:J1</f>
        <v>2020 ENHANCED BETE MUNICIPAL TAX RATE CALCULATION  FORM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4" ht="8.5500000000000007" customHeigh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4" ht="17.55" customHeight="1">
      <c r="A3" s="7"/>
      <c r="B3" s="7"/>
      <c r="C3" s="7"/>
      <c r="D3" s="49" t="s">
        <v>0</v>
      </c>
      <c r="E3" s="187"/>
      <c r="F3" s="187"/>
      <c r="G3" s="187"/>
      <c r="H3" s="187"/>
      <c r="I3" s="8"/>
      <c r="J3" s="189" t="s">
        <v>65</v>
      </c>
      <c r="K3" s="190"/>
    </row>
    <row r="4" spans="1:14" ht="7.8" customHeight="1">
      <c r="A4" s="7"/>
      <c r="B4" s="7"/>
      <c r="C4" s="7"/>
      <c r="D4" s="49"/>
      <c r="E4" s="8"/>
      <c r="F4" s="8"/>
      <c r="G4" s="8"/>
      <c r="H4" s="8"/>
      <c r="I4" s="8"/>
    </row>
    <row r="5" spans="1:14" ht="16.2" customHeight="1">
      <c r="A5" s="188" t="s">
        <v>1</v>
      </c>
      <c r="B5" s="188"/>
      <c r="C5" s="188"/>
      <c r="D5" s="188"/>
      <c r="E5" s="188"/>
      <c r="F5" s="188"/>
      <c r="G5" s="188"/>
      <c r="H5" s="188"/>
      <c r="I5" s="188"/>
      <c r="J5" s="188"/>
    </row>
    <row r="6" spans="1:14" ht="10.5" customHeight="1">
      <c r="A6" s="41"/>
      <c r="B6" s="41"/>
      <c r="C6" s="41"/>
      <c r="D6" s="41"/>
      <c r="E6" s="41"/>
      <c r="F6" s="41"/>
      <c r="G6" s="41"/>
      <c r="H6" s="42"/>
      <c r="I6" s="42"/>
      <c r="J6" s="41"/>
    </row>
    <row r="7" spans="1:14" ht="16.2" customHeight="1">
      <c r="A7" s="43" t="s">
        <v>2</v>
      </c>
      <c r="B7" s="149" t="s">
        <v>91</v>
      </c>
      <c r="G7" s="15">
        <v>1</v>
      </c>
      <c r="H7" s="191"/>
      <c r="I7" s="192"/>
      <c r="J7" s="7"/>
    </row>
    <row r="8" spans="1:14" ht="12.45" customHeight="1">
      <c r="A8" s="43"/>
      <c r="H8" s="173" t="s">
        <v>102</v>
      </c>
      <c r="I8" s="173"/>
    </row>
    <row r="9" spans="1:14" ht="16.2" customHeight="1">
      <c r="A9" s="43" t="s">
        <v>3</v>
      </c>
      <c r="B9" s="149" t="s">
        <v>92</v>
      </c>
      <c r="G9" s="15">
        <v>2</v>
      </c>
      <c r="H9" s="191"/>
      <c r="I9" s="192"/>
      <c r="J9" s="7"/>
    </row>
    <row r="10" spans="1:14" ht="12.45" customHeight="1">
      <c r="A10" s="43"/>
      <c r="H10" s="184" t="s">
        <v>100</v>
      </c>
      <c r="I10" s="184"/>
    </row>
    <row r="11" spans="1:14" ht="4.8" customHeight="1">
      <c r="A11" s="43"/>
      <c r="H11" s="44"/>
      <c r="I11" s="44"/>
      <c r="J11" s="7"/>
    </row>
    <row r="12" spans="1:14" ht="16.2" customHeight="1">
      <c r="A12" s="45" t="s">
        <v>4</v>
      </c>
      <c r="B12" s="149" t="s">
        <v>93</v>
      </c>
      <c r="H12" s="46"/>
      <c r="I12" s="146">
        <v>3</v>
      </c>
      <c r="J12" s="38">
        <f>H7+H9</f>
        <v>0</v>
      </c>
      <c r="K12" s="7"/>
      <c r="N12" s="47"/>
    </row>
    <row r="13" spans="1:14" ht="12.45" customHeight="1">
      <c r="A13" s="43"/>
      <c r="H13" s="46"/>
      <c r="I13" s="46"/>
      <c r="J13" s="48" t="s">
        <v>103</v>
      </c>
    </row>
    <row r="14" spans="1:14" ht="16.2" customHeight="1">
      <c r="A14" s="150" t="s">
        <v>5</v>
      </c>
      <c r="B14" s="149" t="s">
        <v>94</v>
      </c>
      <c r="C14" s="149"/>
      <c r="G14" s="49" t="s">
        <v>6</v>
      </c>
      <c r="H14" s="191"/>
      <c r="I14" s="192"/>
      <c r="J14" s="46"/>
    </row>
    <row r="15" spans="1:14" ht="12.45" customHeight="1">
      <c r="A15" s="43"/>
      <c r="H15" s="185" t="s">
        <v>104</v>
      </c>
      <c r="I15" s="185"/>
      <c r="J15" s="7"/>
    </row>
    <row r="16" spans="1:14" ht="16.2" customHeight="1">
      <c r="A16" s="43"/>
      <c r="B16" s="151" t="s">
        <v>95</v>
      </c>
      <c r="C16" s="151"/>
      <c r="D16" s="151"/>
      <c r="E16" s="151"/>
      <c r="F16" s="146"/>
      <c r="G16" s="49" t="s">
        <v>7</v>
      </c>
      <c r="H16" s="193">
        <f>H14*0.7</f>
        <v>0</v>
      </c>
      <c r="I16" s="194"/>
      <c r="J16" s="7"/>
    </row>
    <row r="17" spans="1:10" ht="7.8" customHeight="1">
      <c r="A17" s="43"/>
      <c r="B17" s="146"/>
      <c r="C17" s="146"/>
      <c r="D17" s="146"/>
      <c r="E17" s="146"/>
      <c r="F17" s="146"/>
      <c r="G17" s="49"/>
      <c r="H17" s="50"/>
      <c r="I17" s="50"/>
      <c r="J17" s="7"/>
    </row>
    <row r="18" spans="1:10" ht="16.2" customHeight="1">
      <c r="A18" s="43" t="s">
        <v>8</v>
      </c>
      <c r="B18" s="151" t="s">
        <v>96</v>
      </c>
      <c r="C18" s="146"/>
      <c r="D18" s="146"/>
      <c r="E18" s="146"/>
      <c r="F18" s="146"/>
      <c r="G18" s="49" t="s">
        <v>73</v>
      </c>
      <c r="H18" s="195">
        <f>+'Enhanced BETE Calc sheet'!J12</f>
        <v>0</v>
      </c>
      <c r="I18" s="196"/>
      <c r="J18" s="7"/>
    </row>
    <row r="19" spans="1:10" ht="12" customHeight="1">
      <c r="A19" s="43"/>
      <c r="B19" s="146"/>
      <c r="C19" s="106"/>
      <c r="D19" s="146"/>
      <c r="E19" s="146"/>
      <c r="F19" s="146"/>
      <c r="G19" s="15"/>
      <c r="H19" s="173" t="s">
        <v>101</v>
      </c>
      <c r="I19" s="173"/>
      <c r="J19" s="7"/>
    </row>
    <row r="20" spans="1:10" ht="16.2" customHeight="1">
      <c r="A20" s="43"/>
      <c r="B20" s="146" t="s">
        <v>97</v>
      </c>
      <c r="C20" s="146"/>
      <c r="D20" s="146"/>
      <c r="E20" s="146"/>
      <c r="F20" s="146"/>
      <c r="G20" s="49" t="s">
        <v>74</v>
      </c>
      <c r="H20" s="197" t="e">
        <f>+'Enhanced BETE Calc sheet'!J50:J50</f>
        <v>#DIV/0!</v>
      </c>
      <c r="I20" s="198"/>
      <c r="J20" s="7"/>
    </row>
    <row r="21" spans="1:10" ht="12.45" customHeight="1">
      <c r="C21" s="51"/>
      <c r="J21" s="7"/>
    </row>
    <row r="22" spans="1:10" ht="16.2" customHeight="1">
      <c r="A22" s="43" t="s">
        <v>9</v>
      </c>
      <c r="B22" s="149" t="s">
        <v>98</v>
      </c>
      <c r="H22" s="46"/>
      <c r="I22" s="52">
        <v>6</v>
      </c>
      <c r="J22" s="38" t="e">
        <f>J12+H16+H20</f>
        <v>#DIV/0!</v>
      </c>
    </row>
    <row r="23" spans="1:10" ht="7.8" customHeight="1">
      <c r="A23" s="43"/>
      <c r="E23" s="7"/>
      <c r="H23" s="46"/>
      <c r="I23" s="46"/>
      <c r="J23" s="7"/>
    </row>
    <row r="24" spans="1:10">
      <c r="A24" s="43" t="s">
        <v>10</v>
      </c>
      <c r="B24" s="53" t="s">
        <v>56</v>
      </c>
      <c r="C24" s="53"/>
      <c r="J24" s="46"/>
    </row>
    <row r="25" spans="1:10" ht="1.2" customHeight="1">
      <c r="A25" s="43"/>
      <c r="B25" s="53"/>
      <c r="C25" s="53"/>
      <c r="H25" s="54"/>
      <c r="I25" s="54"/>
      <c r="J25" s="55"/>
    </row>
    <row r="26" spans="1:10" ht="16.2" customHeight="1">
      <c r="A26" s="43" t="s">
        <v>11</v>
      </c>
      <c r="B26" s="39" t="s">
        <v>82</v>
      </c>
      <c r="G26" s="15">
        <v>7</v>
      </c>
      <c r="H26" s="174"/>
      <c r="I26" s="175"/>
      <c r="J26" s="46"/>
    </row>
    <row r="27" spans="1:10" ht="7.8" customHeight="1">
      <c r="A27" s="43"/>
      <c r="G27" s="145"/>
      <c r="H27" s="54"/>
      <c r="I27" s="54"/>
      <c r="J27" s="55"/>
    </row>
    <row r="28" spans="1:10" ht="16.2" customHeight="1">
      <c r="A28" s="43" t="s">
        <v>12</v>
      </c>
      <c r="B28" s="39" t="s">
        <v>83</v>
      </c>
      <c r="G28" s="15">
        <v>8</v>
      </c>
      <c r="H28" s="174"/>
      <c r="I28" s="175"/>
      <c r="J28" s="56"/>
    </row>
    <row r="29" spans="1:10" ht="7.8" customHeight="1">
      <c r="A29" s="43"/>
      <c r="G29" s="145"/>
      <c r="H29" s="54"/>
      <c r="I29" s="54"/>
      <c r="J29" s="55"/>
    </row>
    <row r="30" spans="1:10" ht="16.2" customHeight="1">
      <c r="A30" s="43" t="s">
        <v>13</v>
      </c>
      <c r="B30" s="39" t="s">
        <v>84</v>
      </c>
      <c r="G30" s="15">
        <v>9</v>
      </c>
      <c r="H30" s="174"/>
      <c r="I30" s="175"/>
      <c r="J30" s="46"/>
    </row>
    <row r="31" spans="1:10" ht="11.25" customHeight="1">
      <c r="A31" s="43"/>
      <c r="G31" s="15"/>
      <c r="H31" s="173" t="s">
        <v>107</v>
      </c>
      <c r="I31" s="173"/>
      <c r="J31" s="55"/>
    </row>
    <row r="32" spans="1:10" ht="16.2" customHeight="1">
      <c r="A32" s="43" t="s">
        <v>14</v>
      </c>
      <c r="B32" s="39" t="s">
        <v>99</v>
      </c>
      <c r="G32" s="15">
        <v>10</v>
      </c>
      <c r="H32" s="174"/>
      <c r="I32" s="175"/>
      <c r="J32" s="56"/>
    </row>
    <row r="33" spans="1:10" ht="12.45" customHeight="1">
      <c r="A33" s="43"/>
      <c r="B33" s="57" t="s">
        <v>85</v>
      </c>
      <c r="J33" s="55"/>
    </row>
    <row r="34" spans="1:10" ht="3" customHeight="1">
      <c r="A34" s="43"/>
      <c r="B34" s="57"/>
      <c r="J34" s="46"/>
    </row>
    <row r="35" spans="1:10" ht="16.2" customHeight="1">
      <c r="A35" s="43" t="s">
        <v>15</v>
      </c>
      <c r="B35" s="39" t="s">
        <v>86</v>
      </c>
      <c r="H35" s="7"/>
      <c r="I35" s="7">
        <v>11</v>
      </c>
      <c r="J35" s="67">
        <f>H26+H28+H30+H32</f>
        <v>0</v>
      </c>
    </row>
    <row r="36" spans="1:10" ht="5.85" customHeight="1">
      <c r="A36" s="43"/>
    </row>
    <row r="37" spans="1:10" ht="15" customHeight="1">
      <c r="A37" s="43"/>
      <c r="B37" s="53" t="s">
        <v>16</v>
      </c>
      <c r="C37" s="53"/>
    </row>
    <row r="38" spans="1:10" ht="2.25" customHeight="1">
      <c r="A38" s="43"/>
      <c r="H38" s="7">
        <v>250000</v>
      </c>
      <c r="I38" s="7"/>
    </row>
    <row r="39" spans="1:10" ht="16.2" customHeight="1">
      <c r="A39" s="43" t="s">
        <v>17</v>
      </c>
      <c r="B39" s="39" t="s">
        <v>105</v>
      </c>
      <c r="G39" s="7">
        <v>12</v>
      </c>
      <c r="H39" s="174"/>
      <c r="I39" s="175"/>
      <c r="J39" s="58"/>
    </row>
    <row r="40" spans="1:10" ht="7.8" customHeight="1">
      <c r="A40" s="43"/>
      <c r="H40" s="54"/>
      <c r="I40" s="59"/>
    </row>
    <row r="41" spans="1:10" ht="15" customHeight="1">
      <c r="A41" s="43" t="s">
        <v>18</v>
      </c>
      <c r="B41" s="60" t="s">
        <v>87</v>
      </c>
      <c r="C41" s="60"/>
      <c r="D41" s="60"/>
      <c r="E41" s="60"/>
      <c r="G41" s="7">
        <v>13</v>
      </c>
      <c r="H41" s="174"/>
      <c r="I41" s="175"/>
      <c r="J41" s="58"/>
    </row>
    <row r="42" spans="1:10" ht="15" customHeight="1">
      <c r="B42" s="60" t="s">
        <v>57</v>
      </c>
      <c r="C42" s="60"/>
      <c r="D42" s="60"/>
      <c r="E42" s="60"/>
      <c r="F42" s="60"/>
      <c r="I42" s="61"/>
    </row>
    <row r="43" spans="1:10" ht="14.55" customHeight="1">
      <c r="B43" s="60" t="s">
        <v>106</v>
      </c>
      <c r="C43" s="60"/>
      <c r="D43" s="60"/>
      <c r="E43" s="60"/>
      <c r="F43" s="60"/>
      <c r="I43" s="7"/>
    </row>
    <row r="44" spans="1:10" ht="13.05" customHeight="1">
      <c r="B44" s="60"/>
      <c r="C44" s="60"/>
      <c r="D44" s="60"/>
      <c r="E44" s="60"/>
      <c r="F44" s="60"/>
      <c r="I44" s="7"/>
    </row>
    <row r="45" spans="1:10" ht="4.05" customHeight="1">
      <c r="A45" s="43"/>
      <c r="B45" s="62"/>
      <c r="C45" s="62"/>
      <c r="D45" s="62"/>
      <c r="E45" s="62"/>
      <c r="F45" s="60"/>
      <c r="J45" s="7"/>
    </row>
    <row r="46" spans="1:10" ht="16.2" customHeight="1">
      <c r="A46" s="43" t="s">
        <v>19</v>
      </c>
      <c r="B46" s="183" t="s">
        <v>88</v>
      </c>
      <c r="C46" s="183"/>
      <c r="D46" s="183"/>
      <c r="E46" s="183"/>
      <c r="F46" s="183"/>
      <c r="G46" s="183"/>
      <c r="H46" s="183"/>
      <c r="I46" s="146">
        <v>14</v>
      </c>
      <c r="J46" s="68">
        <f>H39+H41</f>
        <v>0</v>
      </c>
    </row>
    <row r="47" spans="1:10" ht="7.8" customHeight="1">
      <c r="A47" s="43"/>
      <c r="J47" s="63"/>
    </row>
    <row r="48" spans="1:10" ht="16.2" customHeight="1">
      <c r="A48" s="43" t="s">
        <v>20</v>
      </c>
      <c r="B48" s="39" t="s">
        <v>89</v>
      </c>
      <c r="H48" s="7"/>
      <c r="I48" s="7">
        <v>15</v>
      </c>
      <c r="J48" s="68">
        <f>J35-J46</f>
        <v>0</v>
      </c>
    </row>
    <row r="49" spans="1:10" ht="7.8" customHeight="1">
      <c r="A49" s="43"/>
      <c r="C49" s="7"/>
      <c r="H49" s="46"/>
      <c r="I49" s="46"/>
    </row>
    <row r="50" spans="1:10" ht="16.2" customHeight="1">
      <c r="A50" s="43" t="s">
        <v>21</v>
      </c>
      <c r="B50" s="7"/>
      <c r="C50" s="68">
        <f>J48</f>
        <v>0</v>
      </c>
      <c r="D50" s="69" t="s">
        <v>22</v>
      </c>
      <c r="E50" s="70">
        <v>1.05</v>
      </c>
      <c r="F50" s="71" t="s">
        <v>10</v>
      </c>
      <c r="G50" s="72" t="s">
        <v>23</v>
      </c>
      <c r="H50" s="88">
        <f>C50*E50</f>
        <v>0</v>
      </c>
      <c r="I50" s="89"/>
      <c r="J50" s="58" t="s">
        <v>24</v>
      </c>
    </row>
    <row r="51" spans="1:10" ht="12.45" customHeight="1">
      <c r="A51" s="43"/>
      <c r="C51" s="73" t="s">
        <v>25</v>
      </c>
      <c r="D51" s="71"/>
      <c r="E51" s="71"/>
      <c r="F51" s="71"/>
      <c r="G51" s="74"/>
      <c r="H51" s="91"/>
      <c r="I51" s="92"/>
      <c r="J51" s="7"/>
    </row>
    <row r="52" spans="1:10" ht="16.2" customHeight="1">
      <c r="A52" s="43" t="s">
        <v>26</v>
      </c>
      <c r="C52" s="68">
        <f>J48</f>
        <v>0</v>
      </c>
      <c r="D52" s="69" t="s">
        <v>27</v>
      </c>
      <c r="E52" s="147" t="e">
        <f>J22</f>
        <v>#DIV/0!</v>
      </c>
      <c r="F52" s="148"/>
      <c r="G52" s="72" t="s">
        <v>23</v>
      </c>
      <c r="H52" s="90" t="e">
        <f>C52/E52</f>
        <v>#DIV/0!</v>
      </c>
      <c r="I52" s="93"/>
      <c r="J52" s="7" t="s">
        <v>28</v>
      </c>
    </row>
    <row r="53" spans="1:10" ht="12.45" customHeight="1">
      <c r="A53" s="43"/>
      <c r="C53" s="73" t="s">
        <v>25</v>
      </c>
      <c r="D53" s="71"/>
      <c r="E53" s="96" t="s">
        <v>29</v>
      </c>
      <c r="F53" s="96"/>
      <c r="G53" s="74"/>
      <c r="H53" s="91"/>
      <c r="I53" s="92"/>
      <c r="J53" s="7"/>
    </row>
    <row r="54" spans="1:10" ht="16.2" customHeight="1">
      <c r="A54" s="43" t="s">
        <v>30</v>
      </c>
      <c r="C54" s="68">
        <f>H50</f>
        <v>0</v>
      </c>
      <c r="D54" s="69" t="s">
        <v>27</v>
      </c>
      <c r="E54" s="147" t="e">
        <f>J22</f>
        <v>#DIV/0!</v>
      </c>
      <c r="F54" s="148"/>
      <c r="G54" s="72" t="s">
        <v>23</v>
      </c>
      <c r="H54" s="90" t="e">
        <f>C54/E54</f>
        <v>#DIV/0!</v>
      </c>
      <c r="I54" s="93"/>
      <c r="J54" s="58" t="s">
        <v>31</v>
      </c>
    </row>
    <row r="55" spans="1:10" ht="12.45" customHeight="1">
      <c r="A55" s="43"/>
      <c r="C55" s="73" t="s">
        <v>32</v>
      </c>
      <c r="D55" s="71"/>
      <c r="E55" s="98" t="s">
        <v>29</v>
      </c>
      <c r="F55" s="98"/>
      <c r="G55" s="74"/>
      <c r="H55" s="91"/>
      <c r="I55" s="92"/>
      <c r="J55" s="7"/>
    </row>
    <row r="56" spans="1:10" ht="16.2" customHeight="1">
      <c r="A56" s="43" t="s">
        <v>33</v>
      </c>
      <c r="C56" s="68">
        <f>J12</f>
        <v>0</v>
      </c>
      <c r="D56" s="15" t="s">
        <v>22</v>
      </c>
      <c r="E56" s="124"/>
      <c r="F56" s="49"/>
      <c r="G56" s="146" t="s">
        <v>23</v>
      </c>
      <c r="H56" s="88">
        <f>C56*E56</f>
        <v>0</v>
      </c>
      <c r="I56" s="89"/>
      <c r="J56" s="58" t="s">
        <v>34</v>
      </c>
    </row>
    <row r="57" spans="1:10" ht="12.45" customHeight="1">
      <c r="A57" s="43"/>
      <c r="C57" s="48" t="s">
        <v>35</v>
      </c>
      <c r="E57" s="99" t="s">
        <v>36</v>
      </c>
      <c r="F57" s="100"/>
      <c r="G57" s="60"/>
      <c r="H57" s="94" t="s">
        <v>77</v>
      </c>
      <c r="I57" s="94"/>
      <c r="J57" s="64"/>
    </row>
    <row r="58" spans="1:10" ht="16.2" customHeight="1">
      <c r="A58" s="43" t="s">
        <v>37</v>
      </c>
      <c r="B58" s="7"/>
      <c r="C58" s="68">
        <f>J48</f>
        <v>0</v>
      </c>
      <c r="D58" s="69" t="s">
        <v>22</v>
      </c>
      <c r="E58" s="101">
        <v>0.05</v>
      </c>
      <c r="F58" s="102"/>
      <c r="G58" s="74" t="s">
        <v>23</v>
      </c>
      <c r="H58" s="88">
        <f>C58*E58</f>
        <v>0</v>
      </c>
      <c r="I58" s="89"/>
      <c r="J58" s="7" t="s">
        <v>38</v>
      </c>
    </row>
    <row r="59" spans="1:10" ht="12.45" customHeight="1">
      <c r="A59" s="43"/>
      <c r="C59" s="73" t="s">
        <v>25</v>
      </c>
      <c r="D59" s="71"/>
      <c r="E59" s="103" t="s">
        <v>10</v>
      </c>
      <c r="F59" s="102"/>
      <c r="G59" s="74"/>
      <c r="H59" s="95"/>
      <c r="I59" s="95"/>
      <c r="J59" s="7"/>
    </row>
    <row r="60" spans="1:10" ht="16.2" customHeight="1">
      <c r="A60" s="43" t="s">
        <v>39</v>
      </c>
      <c r="B60" s="7"/>
      <c r="C60" s="76">
        <f>H16</f>
        <v>0</v>
      </c>
      <c r="D60" s="69" t="s">
        <v>22</v>
      </c>
      <c r="E60" s="77">
        <f>E56</f>
        <v>0</v>
      </c>
      <c r="F60" s="95"/>
      <c r="G60" s="74" t="s">
        <v>23</v>
      </c>
      <c r="H60" s="88">
        <f>C60*E60</f>
        <v>0</v>
      </c>
      <c r="I60" s="89"/>
      <c r="J60" s="65" t="s">
        <v>40</v>
      </c>
    </row>
    <row r="61" spans="1:10" ht="12.45" customHeight="1">
      <c r="A61" s="43"/>
      <c r="C61" s="73" t="s">
        <v>76</v>
      </c>
      <c r="D61" s="75"/>
      <c r="E61" s="104" t="s">
        <v>36</v>
      </c>
      <c r="F61" s="95"/>
      <c r="G61" s="74"/>
      <c r="H61" s="96" t="s">
        <v>41</v>
      </c>
      <c r="I61" s="96"/>
      <c r="J61" s="64"/>
    </row>
    <row r="62" spans="1:10" ht="16.2" customHeight="1">
      <c r="A62" s="43" t="s">
        <v>42</v>
      </c>
      <c r="B62" s="7"/>
      <c r="C62" s="97" t="e">
        <f>H20</f>
        <v>#DIV/0!</v>
      </c>
      <c r="D62" s="69" t="s">
        <v>22</v>
      </c>
      <c r="E62" s="78">
        <f>E56</f>
        <v>0</v>
      </c>
      <c r="F62" s="95"/>
      <c r="G62" s="74" t="s">
        <v>23</v>
      </c>
      <c r="H62" s="88" t="e">
        <f>C62*E62</f>
        <v>#DIV/0!</v>
      </c>
      <c r="I62" s="89"/>
      <c r="J62" s="66" t="s">
        <v>43</v>
      </c>
    </row>
    <row r="63" spans="1:10" ht="12.45" customHeight="1">
      <c r="A63" s="43"/>
      <c r="C63" s="73" t="s">
        <v>75</v>
      </c>
      <c r="D63" s="75"/>
      <c r="E63" s="104" t="s">
        <v>36</v>
      </c>
      <c r="F63" s="95"/>
      <c r="G63" s="74"/>
      <c r="H63" s="96" t="s">
        <v>44</v>
      </c>
      <c r="I63" s="96"/>
      <c r="J63" s="64"/>
    </row>
    <row r="64" spans="1:10" ht="16.2" customHeight="1">
      <c r="A64" s="43" t="s">
        <v>45</v>
      </c>
      <c r="B64" s="7"/>
      <c r="C64" s="68" t="e">
        <f>H56+H60+H62</f>
        <v>#DIV/0!</v>
      </c>
      <c r="D64" s="69" t="s">
        <v>46</v>
      </c>
      <c r="E64" s="86">
        <f>J48</f>
        <v>0</v>
      </c>
      <c r="F64" s="87"/>
      <c r="G64" s="72" t="s">
        <v>23</v>
      </c>
      <c r="H64" s="86" t="e">
        <f>C64-E64</f>
        <v>#DIV/0!</v>
      </c>
      <c r="I64" s="87"/>
      <c r="J64" s="58" t="s">
        <v>47</v>
      </c>
    </row>
    <row r="65" spans="1:10" ht="12.45" customHeight="1">
      <c r="A65" s="43"/>
      <c r="C65" s="48" t="s">
        <v>48</v>
      </c>
      <c r="E65" s="180" t="s">
        <v>25</v>
      </c>
      <c r="F65" s="180"/>
      <c r="H65" s="180" t="s">
        <v>49</v>
      </c>
      <c r="I65" s="180"/>
    </row>
    <row r="66" spans="1:10" ht="12.45" customHeight="1">
      <c r="A66" s="182" t="s">
        <v>50</v>
      </c>
      <c r="B66" s="182"/>
      <c r="C66" s="182"/>
      <c r="D66" s="182"/>
      <c r="E66" s="182"/>
      <c r="F66" s="182"/>
      <c r="G66" s="182"/>
      <c r="H66" s="182"/>
      <c r="I66" s="182"/>
      <c r="J66" s="182"/>
    </row>
    <row r="67" spans="1:10" ht="1.2" customHeight="1"/>
    <row r="68" spans="1:10">
      <c r="A68" s="181" t="s">
        <v>51</v>
      </c>
      <c r="B68" s="181"/>
      <c r="C68" s="181"/>
      <c r="D68" s="181"/>
      <c r="E68" s="181"/>
      <c r="F68" s="181"/>
      <c r="G68" s="181"/>
      <c r="H68" s="181"/>
      <c r="I68" s="181"/>
      <c r="J68" s="181"/>
    </row>
    <row r="69" spans="1:10">
      <c r="A69" s="181" t="s">
        <v>52</v>
      </c>
      <c r="B69" s="181"/>
      <c r="C69" s="181"/>
      <c r="D69" s="181"/>
      <c r="E69" s="181"/>
      <c r="F69" s="181"/>
      <c r="G69" s="181"/>
      <c r="H69" s="181"/>
      <c r="I69" s="181"/>
      <c r="J69" s="181"/>
    </row>
    <row r="70" spans="1:10" ht="21" customHeight="1">
      <c r="A70" s="179"/>
      <c r="B70" s="179"/>
      <c r="C70" s="179"/>
      <c r="D70" s="179"/>
      <c r="E70" s="179"/>
      <c r="F70" s="179"/>
      <c r="G70" s="179"/>
      <c r="H70" s="179"/>
      <c r="I70" s="179"/>
      <c r="J70" s="179"/>
    </row>
    <row r="71" spans="1:10" ht="13.05" customHeight="1">
      <c r="A71" s="144"/>
      <c r="B71" s="144"/>
      <c r="C71" s="144"/>
      <c r="D71" s="144"/>
      <c r="E71" s="144"/>
      <c r="F71" s="144"/>
      <c r="G71" s="144"/>
      <c r="H71" s="144"/>
      <c r="I71" s="144"/>
      <c r="J71" s="144"/>
    </row>
    <row r="72" spans="1:10" ht="13.05" customHeight="1">
      <c r="A72" s="144"/>
      <c r="B72" s="144"/>
      <c r="C72" s="144"/>
      <c r="D72" s="144"/>
      <c r="E72" s="144"/>
      <c r="F72" s="144"/>
      <c r="G72" s="144"/>
      <c r="H72" s="144"/>
      <c r="I72" s="144"/>
      <c r="J72" s="144"/>
    </row>
    <row r="73" spans="1:10" ht="13.05" customHeight="1">
      <c r="A73" s="144"/>
      <c r="B73" s="144"/>
      <c r="C73" s="144"/>
      <c r="D73" s="144"/>
      <c r="E73" s="144"/>
      <c r="F73" s="144"/>
      <c r="G73" s="144"/>
      <c r="H73" s="144"/>
      <c r="I73" s="144"/>
      <c r="J73" s="144"/>
    </row>
    <row r="74" spans="1:10" ht="13.05" customHeight="1">
      <c r="A74" s="144"/>
      <c r="B74" s="144"/>
      <c r="C74" s="144"/>
      <c r="D74" s="144"/>
      <c r="E74" s="144"/>
      <c r="F74" s="144"/>
      <c r="G74" s="144"/>
      <c r="H74" s="144"/>
      <c r="I74" s="144"/>
      <c r="J74" s="144"/>
    </row>
    <row r="75" spans="1:10" ht="13.05" customHeight="1">
      <c r="A75" s="144"/>
      <c r="B75" s="144"/>
      <c r="C75" s="144"/>
      <c r="D75" s="144"/>
      <c r="E75" s="144"/>
      <c r="F75" s="144"/>
      <c r="G75" s="144"/>
      <c r="H75" s="144"/>
      <c r="I75" s="144"/>
      <c r="J75" s="144"/>
    </row>
    <row r="76" spans="1:10" ht="13.05" customHeight="1">
      <c r="A76" s="144"/>
      <c r="B76" s="144"/>
      <c r="C76" s="144"/>
      <c r="D76" s="144"/>
      <c r="E76" s="144"/>
      <c r="F76" s="144"/>
      <c r="G76" s="144"/>
      <c r="H76" s="144"/>
      <c r="I76" s="144"/>
      <c r="J76" s="144"/>
    </row>
    <row r="77" spans="1:10" ht="13.05" customHeight="1">
      <c r="A77" s="144"/>
      <c r="B77" s="144"/>
      <c r="C77" s="144"/>
      <c r="D77" s="144"/>
      <c r="E77" s="144"/>
      <c r="F77" s="144"/>
      <c r="G77" s="144"/>
      <c r="H77" s="144"/>
      <c r="I77" s="144"/>
      <c r="J77" s="144"/>
    </row>
    <row r="78" spans="1:10" ht="13.05" customHeight="1">
      <c r="A78" s="144"/>
      <c r="B78" s="144"/>
      <c r="C78" s="144"/>
      <c r="D78" s="144"/>
      <c r="E78" s="144"/>
      <c r="F78" s="144"/>
      <c r="G78" s="144"/>
      <c r="H78" s="144"/>
      <c r="I78" s="144"/>
      <c r="J78" s="144"/>
    </row>
    <row r="79" spans="1:10" ht="13.05" customHeight="1">
      <c r="A79" s="144"/>
      <c r="B79" s="144"/>
      <c r="C79" s="144"/>
      <c r="D79" s="144"/>
      <c r="E79" s="144"/>
      <c r="F79" s="144"/>
      <c r="G79" s="144"/>
      <c r="H79" s="144"/>
      <c r="I79" s="144"/>
      <c r="J79" s="144"/>
    </row>
    <row r="80" spans="1:10" ht="13.05" customHeight="1">
      <c r="A80" s="144"/>
      <c r="B80" s="144"/>
      <c r="C80" s="144"/>
      <c r="D80" s="144"/>
      <c r="E80" s="144"/>
      <c r="F80" s="144"/>
      <c r="G80" s="144"/>
      <c r="H80" s="144"/>
      <c r="I80" s="144"/>
      <c r="J80" s="144"/>
    </row>
    <row r="81" spans="1:12" ht="13.05" customHeight="1">
      <c r="A81" s="144"/>
      <c r="B81" s="144"/>
      <c r="C81" s="144"/>
      <c r="D81" s="144"/>
      <c r="E81" s="144"/>
      <c r="F81" s="144"/>
      <c r="G81" s="144"/>
      <c r="H81" s="144"/>
      <c r="I81" s="144"/>
      <c r="J81" s="144"/>
    </row>
    <row r="82" spans="1:12" ht="13.05" customHeight="1">
      <c r="A82" s="144"/>
      <c r="B82" s="144"/>
      <c r="C82" s="144"/>
      <c r="D82" s="144"/>
      <c r="E82" s="144"/>
      <c r="F82" s="144"/>
      <c r="G82" s="144"/>
      <c r="H82" s="144"/>
      <c r="I82" s="144"/>
      <c r="J82" s="144"/>
    </row>
    <row r="83" spans="1:12" ht="13.05" customHeight="1">
      <c r="A83" s="144"/>
      <c r="B83" s="144"/>
      <c r="C83" s="135"/>
      <c r="D83" s="135"/>
      <c r="E83" s="135"/>
      <c r="F83" s="135"/>
      <c r="G83" s="135"/>
      <c r="H83" s="135"/>
      <c r="I83" s="135"/>
      <c r="J83" s="135"/>
      <c r="K83" s="136"/>
      <c r="L83" s="136"/>
    </row>
    <row r="84" spans="1:12" ht="13.05" customHeight="1">
      <c r="A84" s="144"/>
      <c r="B84" s="144"/>
      <c r="C84" s="135"/>
      <c r="D84" s="135"/>
      <c r="E84" s="135"/>
      <c r="F84" s="135"/>
      <c r="G84" s="135"/>
      <c r="H84" s="135"/>
      <c r="I84" s="135"/>
      <c r="J84" s="135"/>
      <c r="K84" s="136"/>
      <c r="L84" s="136"/>
    </row>
    <row r="85" spans="1:12" ht="13.05" customHeight="1">
      <c r="A85" s="144"/>
      <c r="B85" s="144"/>
      <c r="C85" s="135"/>
      <c r="D85" s="135"/>
      <c r="E85" s="135"/>
      <c r="F85" s="135"/>
      <c r="G85" s="135"/>
      <c r="H85" s="135"/>
      <c r="I85" s="135"/>
      <c r="J85" s="135"/>
      <c r="K85" s="136"/>
      <c r="L85" s="136"/>
    </row>
    <row r="86" spans="1:12" ht="13.05" customHeight="1">
      <c r="A86" s="144"/>
      <c r="B86" s="144"/>
      <c r="C86" s="135"/>
      <c r="D86" s="135"/>
      <c r="E86" s="135"/>
      <c r="F86" s="135"/>
      <c r="G86" s="135"/>
      <c r="H86" s="135"/>
      <c r="I86" s="135"/>
      <c r="J86" s="135"/>
      <c r="K86" s="136"/>
      <c r="L86" s="136"/>
    </row>
    <row r="87" spans="1:12" ht="13.05" customHeight="1">
      <c r="A87" s="144"/>
      <c r="B87" s="144"/>
      <c r="C87" s="135"/>
      <c r="D87" s="135"/>
      <c r="E87" s="135"/>
      <c r="F87" s="135"/>
      <c r="G87" s="135"/>
      <c r="H87" s="135"/>
      <c r="I87" s="135"/>
      <c r="J87" s="135"/>
      <c r="K87" s="136"/>
      <c r="L87" s="136"/>
    </row>
    <row r="88" spans="1:12" ht="13.05" customHeight="1">
      <c r="A88" s="144"/>
      <c r="B88" s="144"/>
      <c r="C88" s="135"/>
      <c r="D88" s="135"/>
      <c r="E88" s="135"/>
      <c r="F88" s="135"/>
      <c r="G88" s="135"/>
      <c r="H88" s="135"/>
      <c r="I88" s="135"/>
      <c r="J88" s="135"/>
      <c r="K88" s="136"/>
      <c r="L88" s="136"/>
    </row>
    <row r="89" spans="1:12" ht="13.05" customHeight="1">
      <c r="A89" s="144"/>
      <c r="B89" s="144"/>
      <c r="C89" s="135"/>
      <c r="D89" s="135"/>
      <c r="E89" s="135"/>
      <c r="F89" s="135"/>
      <c r="G89" s="135"/>
      <c r="H89" s="135"/>
      <c r="I89" s="135"/>
      <c r="J89" s="135"/>
      <c r="K89" s="136"/>
      <c r="L89" s="136"/>
    </row>
    <row r="90" spans="1:12" ht="13.05" customHeight="1">
      <c r="A90" s="144"/>
      <c r="B90" s="144"/>
      <c r="C90" s="135"/>
      <c r="D90" s="135"/>
      <c r="E90" s="135"/>
      <c r="F90" s="135"/>
      <c r="G90" s="135"/>
      <c r="H90" s="135"/>
      <c r="I90" s="135"/>
      <c r="J90" s="135"/>
      <c r="K90" s="136"/>
      <c r="L90" s="136"/>
    </row>
    <row r="91" spans="1:12" ht="13.05" customHeight="1">
      <c r="A91" s="144"/>
      <c r="B91" s="144"/>
      <c r="C91" s="135"/>
      <c r="D91" s="135"/>
      <c r="E91" s="135"/>
      <c r="F91" s="135"/>
      <c r="G91" s="135"/>
      <c r="H91" s="135"/>
      <c r="I91" s="135"/>
      <c r="J91" s="135"/>
      <c r="K91" s="136"/>
      <c r="L91" s="136"/>
    </row>
    <row r="92" spans="1:12" ht="13.05" customHeight="1">
      <c r="A92" s="144"/>
      <c r="B92" s="144"/>
      <c r="C92" s="135"/>
      <c r="D92" s="135"/>
      <c r="E92" s="135"/>
      <c r="F92" s="135"/>
      <c r="G92" s="135"/>
      <c r="H92" s="135"/>
      <c r="I92" s="135"/>
      <c r="J92" s="135"/>
      <c r="K92" s="136"/>
      <c r="L92" s="136"/>
    </row>
    <row r="93" spans="1:12" ht="13.05" customHeight="1">
      <c r="A93" s="144"/>
      <c r="B93" s="144"/>
      <c r="C93" s="135"/>
      <c r="D93" s="135"/>
      <c r="E93" s="135"/>
      <c r="F93" s="135"/>
      <c r="G93" s="135"/>
      <c r="H93" s="135"/>
      <c r="I93" s="135"/>
      <c r="J93" s="135"/>
      <c r="K93" s="136"/>
      <c r="L93" s="136"/>
    </row>
    <row r="94" spans="1:12" ht="13.05" customHeight="1">
      <c r="A94" s="144"/>
      <c r="B94" s="144"/>
      <c r="C94" s="137"/>
      <c r="D94" s="137"/>
      <c r="E94" s="137"/>
      <c r="F94" s="137"/>
      <c r="G94" s="137"/>
      <c r="H94" s="137"/>
      <c r="I94" s="137"/>
      <c r="J94" s="137"/>
      <c r="K94" s="138"/>
      <c r="L94" s="136"/>
    </row>
    <row r="95" spans="1:12" ht="13.05" customHeight="1">
      <c r="A95" s="144"/>
      <c r="B95" s="144"/>
      <c r="C95" s="137"/>
      <c r="D95" s="137"/>
      <c r="E95" s="137"/>
      <c r="F95" s="137"/>
      <c r="G95" s="137"/>
      <c r="H95" s="137"/>
      <c r="I95" s="137"/>
      <c r="J95" s="137"/>
      <c r="K95" s="138"/>
      <c r="L95" s="136"/>
    </row>
    <row r="96" spans="1:12" ht="13.8">
      <c r="C96" s="139"/>
      <c r="D96" s="139"/>
      <c r="E96" s="139"/>
      <c r="F96" s="139"/>
      <c r="G96" s="139"/>
      <c r="H96" s="139"/>
      <c r="I96" s="139"/>
      <c r="J96" s="139"/>
      <c r="K96" s="139"/>
      <c r="L96" s="136"/>
    </row>
    <row r="97" spans="3:16" ht="14.4">
      <c r="C97" s="176"/>
      <c r="D97" s="176"/>
      <c r="E97" s="176"/>
      <c r="F97" s="176"/>
      <c r="G97" s="176"/>
      <c r="H97" s="176"/>
      <c r="I97" s="176"/>
      <c r="J97" s="176"/>
      <c r="K97" s="176"/>
      <c r="L97" s="136"/>
    </row>
    <row r="98" spans="3:16" ht="21.6">
      <c r="C98" s="176"/>
      <c r="D98" s="176"/>
      <c r="E98" s="176"/>
      <c r="F98" s="176"/>
      <c r="G98" s="176"/>
      <c r="H98" s="176"/>
      <c r="I98" s="176"/>
      <c r="J98" s="176"/>
      <c r="K98" s="176"/>
      <c r="L98" s="136"/>
      <c r="M98" s="127"/>
      <c r="N98" s="127"/>
      <c r="O98" s="127"/>
      <c r="P98" s="127"/>
    </row>
    <row r="99" spans="3:16" ht="21.6">
      <c r="C99" s="177"/>
      <c r="D99" s="177"/>
      <c r="E99" s="177"/>
      <c r="F99" s="177"/>
      <c r="G99" s="177"/>
      <c r="H99" s="177"/>
      <c r="I99" s="177"/>
      <c r="J99" s="177"/>
      <c r="K99" s="177"/>
      <c r="L99" s="142"/>
      <c r="M99" s="142"/>
      <c r="N99" s="142"/>
      <c r="O99" s="127"/>
      <c r="P99" s="127"/>
    </row>
    <row r="100" spans="3:16" ht="21.6">
      <c r="C100" s="178" t="s">
        <v>122</v>
      </c>
      <c r="D100" s="178"/>
      <c r="E100" s="178"/>
      <c r="F100" s="178"/>
      <c r="G100" s="178"/>
      <c r="H100" s="178"/>
      <c r="I100" s="178"/>
      <c r="J100" s="178"/>
      <c r="K100" s="178"/>
      <c r="L100" s="142"/>
      <c r="M100" s="142"/>
      <c r="N100" s="142"/>
      <c r="O100" s="127"/>
      <c r="P100" s="127"/>
    </row>
    <row r="101" spans="3:16" ht="21.6">
      <c r="C101" s="177"/>
      <c r="D101" s="177"/>
      <c r="E101" s="177"/>
      <c r="F101" s="177"/>
      <c r="G101" s="177"/>
      <c r="H101" s="177"/>
      <c r="I101" s="177"/>
      <c r="J101" s="177"/>
      <c r="K101" s="177"/>
      <c r="L101" s="142"/>
      <c r="M101" s="142"/>
      <c r="N101" s="142"/>
      <c r="O101" s="127"/>
      <c r="P101" s="127"/>
    </row>
    <row r="102" spans="3:16" ht="21.6">
      <c r="C102" s="178" t="s">
        <v>81</v>
      </c>
      <c r="D102" s="178"/>
      <c r="E102" s="178"/>
      <c r="F102" s="178"/>
      <c r="G102" s="178"/>
      <c r="H102" s="178"/>
      <c r="I102" s="178"/>
      <c r="J102" s="178"/>
      <c r="K102" s="178"/>
      <c r="L102" s="142"/>
      <c r="M102" s="142"/>
      <c r="N102" s="142"/>
      <c r="O102" s="127"/>
      <c r="P102" s="127"/>
    </row>
    <row r="103" spans="3:16" ht="21.6">
      <c r="C103" s="177"/>
      <c r="D103" s="177"/>
      <c r="E103" s="177"/>
      <c r="F103" s="177"/>
      <c r="G103" s="177"/>
      <c r="H103" s="177"/>
      <c r="I103" s="177"/>
      <c r="J103" s="177"/>
      <c r="K103" s="177"/>
      <c r="L103" s="142"/>
      <c r="M103" s="142"/>
      <c r="N103" s="142"/>
      <c r="O103" s="127"/>
      <c r="P103" s="127"/>
    </row>
    <row r="104" spans="3:16" ht="21.6">
      <c r="C104" s="177"/>
      <c r="D104" s="177"/>
      <c r="E104" s="177"/>
      <c r="F104" s="177"/>
      <c r="G104" s="177"/>
      <c r="H104" s="177"/>
      <c r="I104" s="177"/>
      <c r="J104" s="177"/>
      <c r="K104" s="177"/>
      <c r="L104" s="136"/>
      <c r="M104" s="127"/>
      <c r="N104" s="127"/>
      <c r="O104" s="127"/>
      <c r="P104" s="127"/>
    </row>
    <row r="105" spans="3:16" ht="21.6">
      <c r="C105" s="176"/>
      <c r="D105" s="176"/>
      <c r="E105" s="176"/>
      <c r="F105" s="176"/>
      <c r="G105" s="176"/>
      <c r="H105" s="176"/>
      <c r="I105" s="176"/>
      <c r="J105" s="176"/>
      <c r="K105" s="176"/>
      <c r="L105" s="136"/>
      <c r="M105" s="127"/>
      <c r="N105" s="127"/>
      <c r="O105" s="127"/>
      <c r="P105" s="127"/>
    </row>
    <row r="106" spans="3:16" ht="14.4">
      <c r="C106" s="176"/>
      <c r="D106" s="176"/>
      <c r="E106" s="176"/>
      <c r="F106" s="176"/>
      <c r="G106" s="176"/>
      <c r="H106" s="176"/>
      <c r="I106" s="176"/>
      <c r="J106" s="176"/>
      <c r="K106" s="176"/>
      <c r="L106" s="136"/>
    </row>
    <row r="107" spans="3:16" ht="14.4">
      <c r="C107" s="176"/>
      <c r="D107" s="176"/>
      <c r="E107" s="176"/>
      <c r="F107" s="176"/>
      <c r="G107" s="176"/>
      <c r="H107" s="176"/>
      <c r="I107" s="176"/>
      <c r="J107" s="176"/>
      <c r="K107" s="176"/>
      <c r="L107" s="136"/>
    </row>
    <row r="108" spans="3:16" ht="14.4">
      <c r="C108" s="176"/>
      <c r="D108" s="176"/>
      <c r="E108" s="176"/>
      <c r="F108" s="176"/>
      <c r="G108" s="176"/>
      <c r="H108" s="176"/>
      <c r="I108" s="176"/>
      <c r="J108" s="176"/>
      <c r="K108" s="176"/>
      <c r="L108" s="136"/>
    </row>
    <row r="109" spans="3:16" ht="14.4">
      <c r="C109" s="176"/>
      <c r="D109" s="176"/>
      <c r="E109" s="176"/>
      <c r="F109" s="176"/>
      <c r="G109" s="176"/>
      <c r="H109" s="176"/>
      <c r="I109" s="176"/>
      <c r="J109" s="176"/>
      <c r="K109" s="176"/>
      <c r="L109" s="136"/>
    </row>
    <row r="110" spans="3:16" ht="14.4">
      <c r="C110" s="176"/>
      <c r="D110" s="176"/>
      <c r="E110" s="176"/>
      <c r="F110" s="176"/>
      <c r="G110" s="176"/>
      <c r="H110" s="176"/>
      <c r="I110" s="176"/>
      <c r="J110" s="176"/>
      <c r="K110" s="176"/>
      <c r="L110" s="136"/>
    </row>
    <row r="111" spans="3:16" ht="14.4">
      <c r="C111" s="176"/>
      <c r="D111" s="176"/>
      <c r="E111" s="176"/>
      <c r="F111" s="176"/>
      <c r="G111" s="176"/>
      <c r="H111" s="176"/>
      <c r="I111" s="176"/>
      <c r="J111" s="176"/>
      <c r="K111" s="176"/>
      <c r="L111" s="136"/>
    </row>
    <row r="112" spans="3:16" ht="14.4">
      <c r="C112" s="176"/>
      <c r="D112" s="176"/>
      <c r="E112" s="176"/>
      <c r="F112" s="176"/>
      <c r="G112" s="176"/>
      <c r="H112" s="176"/>
      <c r="I112" s="176"/>
      <c r="J112" s="176"/>
      <c r="K112" s="176"/>
      <c r="L112" s="136"/>
    </row>
    <row r="113" spans="3:11" ht="13.8">
      <c r="C113" s="140"/>
      <c r="D113" s="140"/>
      <c r="E113" s="140"/>
      <c r="F113" s="140"/>
      <c r="G113" s="141"/>
      <c r="H113" s="141"/>
      <c r="I113" s="141"/>
      <c r="J113" s="141"/>
      <c r="K113" s="141"/>
    </row>
    <row r="114" spans="3:11">
      <c r="C114" s="7"/>
      <c r="D114" s="7"/>
      <c r="E114" s="7"/>
      <c r="F114" s="7"/>
      <c r="G114" s="7"/>
      <c r="H114" s="7"/>
      <c r="I114" s="7"/>
      <c r="J114" s="7"/>
      <c r="K114" s="7"/>
    </row>
    <row r="115" spans="3:11">
      <c r="C115" s="7"/>
      <c r="D115" s="7"/>
      <c r="E115" s="7"/>
      <c r="F115" s="7"/>
      <c r="G115" s="7"/>
      <c r="H115" s="7"/>
      <c r="I115" s="7"/>
      <c r="J115" s="7"/>
      <c r="K115" s="7"/>
    </row>
    <row r="116" spans="3:11">
      <c r="C116" s="7"/>
      <c r="D116" s="7"/>
      <c r="E116" s="7"/>
      <c r="F116" s="7"/>
      <c r="G116" s="7"/>
      <c r="H116" s="7"/>
      <c r="I116" s="7"/>
      <c r="J116" s="7"/>
      <c r="K116" s="7"/>
    </row>
    <row r="117" spans="3:11">
      <c r="C117" s="7"/>
      <c r="D117" s="7"/>
      <c r="E117" s="7"/>
      <c r="F117" s="7"/>
      <c r="G117" s="7"/>
      <c r="H117" s="7"/>
      <c r="I117" s="7"/>
      <c r="J117" s="7"/>
      <c r="K117" s="7"/>
    </row>
    <row r="118" spans="3:11">
      <c r="C118" s="7"/>
      <c r="D118" s="7"/>
      <c r="E118" s="7"/>
      <c r="F118" s="7"/>
      <c r="G118" s="7"/>
      <c r="H118" s="7"/>
      <c r="I118" s="7"/>
      <c r="J118" s="7"/>
      <c r="K118" s="7"/>
    </row>
    <row r="119" spans="3:11">
      <c r="C119" s="7"/>
      <c r="D119" s="7"/>
      <c r="E119" s="7"/>
      <c r="F119" s="7"/>
      <c r="G119" s="7"/>
      <c r="H119" s="7"/>
      <c r="I119" s="7"/>
      <c r="J119" s="7"/>
      <c r="K119" s="7"/>
    </row>
    <row r="120" spans="3:11">
      <c r="C120" s="7"/>
      <c r="D120" s="7"/>
      <c r="E120" s="7"/>
      <c r="F120" s="7"/>
      <c r="G120" s="7"/>
      <c r="H120" s="7"/>
      <c r="I120" s="7"/>
      <c r="J120" s="7"/>
      <c r="K120" s="7"/>
    </row>
    <row r="121" spans="3:11">
      <c r="C121" s="7"/>
      <c r="D121" s="7"/>
      <c r="E121" s="7"/>
      <c r="F121" s="7"/>
      <c r="G121" s="7"/>
      <c r="H121" s="7"/>
      <c r="I121" s="7"/>
      <c r="J121" s="7"/>
      <c r="K121" s="7"/>
    </row>
  </sheetData>
  <sheetProtection formatCells="0"/>
  <mergeCells count="44">
    <mergeCell ref="B46:H46"/>
    <mergeCell ref="H8:I8"/>
    <mergeCell ref="H10:I10"/>
    <mergeCell ref="H15:I15"/>
    <mergeCell ref="A1:J1"/>
    <mergeCell ref="E3:H3"/>
    <mergeCell ref="A5:J5"/>
    <mergeCell ref="J3:K3"/>
    <mergeCell ref="H7:I7"/>
    <mergeCell ref="H9:I9"/>
    <mergeCell ref="H14:I14"/>
    <mergeCell ref="H16:I16"/>
    <mergeCell ref="H18:I18"/>
    <mergeCell ref="H20:I20"/>
    <mergeCell ref="H26:I26"/>
    <mergeCell ref="H28:I28"/>
    <mergeCell ref="C98:K98"/>
    <mergeCell ref="C99:K99"/>
    <mergeCell ref="E65:F65"/>
    <mergeCell ref="H65:I65"/>
    <mergeCell ref="A68:J68"/>
    <mergeCell ref="A69:J69"/>
    <mergeCell ref="A66:J66"/>
    <mergeCell ref="H41:I41"/>
    <mergeCell ref="C112:K112"/>
    <mergeCell ref="C108:K108"/>
    <mergeCell ref="C109:K109"/>
    <mergeCell ref="C110:K110"/>
    <mergeCell ref="C111:K111"/>
    <mergeCell ref="C104:K104"/>
    <mergeCell ref="C105:K105"/>
    <mergeCell ref="C106:K106"/>
    <mergeCell ref="C107:K107"/>
    <mergeCell ref="C100:K100"/>
    <mergeCell ref="C101:K101"/>
    <mergeCell ref="C102:K102"/>
    <mergeCell ref="C103:K103"/>
    <mergeCell ref="A70:J70"/>
    <mergeCell ref="C97:K97"/>
    <mergeCell ref="H19:I19"/>
    <mergeCell ref="H31:I31"/>
    <mergeCell ref="H30:I30"/>
    <mergeCell ref="H32:I32"/>
    <mergeCell ref="H39:I39"/>
  </mergeCells>
  <phoneticPr fontId="11" type="noConversion"/>
  <pageMargins left="0.5" right="0.25" top="0.25" bottom="0.25" header="0.5" footer="0.5"/>
  <pageSetup scale="85" orientation="portrait" r:id="rId1"/>
  <headerFooter alignWithMargins="0">
    <oddFooter>&amp;CPage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O129"/>
  <sheetViews>
    <sheetView showGridLines="0" topLeftCell="A35" zoomScaleNormal="100" workbookViewId="0">
      <selection activeCell="C49" sqref="C49"/>
    </sheetView>
  </sheetViews>
  <sheetFormatPr defaultColWidth="9.21875" defaultRowHeight="13.2"/>
  <cols>
    <col min="1" max="1" width="3.5546875" style="9" customWidth="1"/>
    <col min="2" max="2" width="4.5546875" style="9" customWidth="1"/>
    <col min="3" max="4" width="9.21875" style="9" customWidth="1"/>
    <col min="5" max="5" width="9" style="9" customWidth="1"/>
    <col min="6" max="6" width="9.21875" style="9" customWidth="1"/>
    <col min="7" max="7" width="31.77734375" style="9" customWidth="1"/>
    <col min="8" max="8" width="12" style="9" customWidth="1"/>
    <col min="9" max="9" width="5.5546875" style="9" customWidth="1"/>
    <col min="10" max="10" width="27.44140625" style="12" customWidth="1"/>
    <col min="11" max="11" width="16.44140625" style="12" customWidth="1"/>
    <col min="12" max="12" width="22.44140625" style="9" customWidth="1"/>
    <col min="13" max="16384" width="9.21875" style="9"/>
  </cols>
  <sheetData>
    <row r="1" spans="1:12" ht="15">
      <c r="A1" s="186" t="s">
        <v>119</v>
      </c>
      <c r="B1" s="186"/>
      <c r="C1" s="186"/>
      <c r="D1" s="186"/>
      <c r="E1" s="186"/>
      <c r="F1" s="186"/>
      <c r="G1" s="186"/>
      <c r="H1" s="186"/>
      <c r="I1" s="186"/>
      <c r="J1" s="186"/>
      <c r="K1" s="2"/>
      <c r="L1" s="2"/>
    </row>
    <row r="2" spans="1:12" ht="7.3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2"/>
      <c r="L2" s="2"/>
    </row>
    <row r="3" spans="1:12" ht="17.7" customHeight="1">
      <c r="A3" s="202" t="s">
        <v>79</v>
      </c>
      <c r="B3" s="202"/>
      <c r="C3" s="202"/>
      <c r="D3" s="202"/>
      <c r="E3" s="202"/>
      <c r="F3" s="202"/>
      <c r="G3" s="202"/>
      <c r="H3" s="202"/>
      <c r="I3" s="202"/>
      <c r="J3" s="202"/>
      <c r="K3" s="4"/>
      <c r="L3" s="2"/>
    </row>
    <row r="4" spans="1:12" ht="16.2" customHeight="1">
      <c r="J4" s="9"/>
      <c r="K4" s="4"/>
      <c r="L4" s="2"/>
    </row>
    <row r="5" spans="1:12" ht="16.2" customHeight="1">
      <c r="B5" s="2"/>
      <c r="C5" s="2"/>
      <c r="D5" s="5"/>
      <c r="E5" s="2"/>
      <c r="F5" s="2"/>
      <c r="G5" s="2"/>
      <c r="H5" s="2"/>
      <c r="I5" s="2"/>
      <c r="J5" s="143" t="s">
        <v>65</v>
      </c>
      <c r="K5" s="6"/>
      <c r="L5" s="2"/>
    </row>
    <row r="6" spans="1:12" ht="16.2" customHeight="1">
      <c r="B6" s="2"/>
      <c r="C6" s="7"/>
      <c r="D6" s="49" t="s">
        <v>0</v>
      </c>
      <c r="E6" s="200">
        <f>+'2020 Tax Rate Calculation Form'!E3:H3</f>
        <v>0</v>
      </c>
      <c r="F6" s="200"/>
      <c r="G6" s="200"/>
      <c r="H6" s="200"/>
      <c r="I6" s="8"/>
      <c r="J6" s="8"/>
      <c r="K6" s="204"/>
      <c r="L6" s="204"/>
    </row>
    <row r="7" spans="1:12" ht="15.6">
      <c r="E7" s="31"/>
      <c r="F7" s="5"/>
      <c r="G7" s="5"/>
      <c r="H7" s="5"/>
      <c r="I7" s="5"/>
      <c r="J7" s="5"/>
      <c r="K7" s="5"/>
    </row>
    <row r="8" spans="1:12" ht="13.8">
      <c r="A8" s="209" t="s">
        <v>116</v>
      </c>
      <c r="B8" s="209"/>
      <c r="C8" s="209"/>
      <c r="D8" s="209"/>
      <c r="E8" s="209"/>
      <c r="F8" s="209"/>
      <c r="G8" s="209"/>
      <c r="H8" s="209"/>
      <c r="I8" s="209"/>
      <c r="J8" s="209"/>
      <c r="K8" s="157"/>
      <c r="L8" s="158"/>
    </row>
    <row r="9" spans="1:12" ht="10.5" customHeight="1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</row>
    <row r="10" spans="1:12" ht="18" customHeight="1">
      <c r="A10" s="10" t="s">
        <v>2</v>
      </c>
      <c r="B10" s="13"/>
      <c r="C10" s="159" t="s">
        <v>109</v>
      </c>
      <c r="D10" s="160"/>
      <c r="E10" s="160"/>
      <c r="F10" s="160"/>
      <c r="G10" s="160"/>
      <c r="H10" s="13"/>
      <c r="I10" s="13"/>
      <c r="J10" s="13"/>
      <c r="K10" s="13"/>
      <c r="L10" s="13"/>
    </row>
    <row r="11" spans="1:12" ht="12.45" customHeight="1">
      <c r="A11" s="13"/>
      <c r="B11" s="13"/>
      <c r="C11" s="161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8" customHeight="1">
      <c r="A12" s="10"/>
      <c r="B12" s="11" t="s">
        <v>58</v>
      </c>
      <c r="C12" s="12" t="s">
        <v>123</v>
      </c>
      <c r="H12" s="13"/>
      <c r="I12" s="105"/>
      <c r="J12" s="125"/>
      <c r="K12" s="14"/>
    </row>
    <row r="13" spans="1:12" s="167" customFormat="1" ht="12" customHeight="1">
      <c r="A13" s="164"/>
      <c r="B13" s="164"/>
      <c r="C13" s="165"/>
      <c r="D13" s="165"/>
      <c r="E13" s="165"/>
      <c r="F13" s="165"/>
      <c r="G13" s="165"/>
      <c r="H13" s="168"/>
      <c r="I13" s="168"/>
      <c r="J13" s="169" t="s">
        <v>118</v>
      </c>
      <c r="K13" s="166"/>
    </row>
    <row r="14" spans="1:12" ht="18" customHeight="1">
      <c r="A14" s="10"/>
      <c r="B14" s="11" t="s">
        <v>59</v>
      </c>
      <c r="C14" s="207" t="s">
        <v>113</v>
      </c>
      <c r="D14" s="208"/>
      <c r="E14" s="208"/>
      <c r="F14" s="208"/>
      <c r="G14" s="208"/>
      <c r="H14" s="13"/>
      <c r="I14" s="13"/>
      <c r="J14" s="14"/>
      <c r="K14" s="14"/>
    </row>
    <row r="15" spans="1:12" ht="16.5" customHeight="1">
      <c r="A15" s="10"/>
      <c r="B15" s="10"/>
      <c r="C15" s="208"/>
      <c r="D15" s="208"/>
      <c r="E15" s="208"/>
      <c r="F15" s="208"/>
      <c r="G15" s="208"/>
      <c r="H15" s="13"/>
      <c r="I15" s="13"/>
      <c r="J15" s="38" t="e">
        <f>IF(J46&gt;0,(J12-J44),(J12-J46))</f>
        <v>#DIV/0!</v>
      </c>
      <c r="K15" s="153"/>
    </row>
    <row r="16" spans="1:12" ht="9.75" customHeight="1">
      <c r="A16" s="10"/>
      <c r="B16" s="10"/>
      <c r="C16" s="152"/>
      <c r="D16" s="154"/>
      <c r="E16" s="154"/>
      <c r="F16" s="154"/>
      <c r="G16" s="154"/>
      <c r="H16" s="13"/>
      <c r="I16" s="15"/>
      <c r="J16" s="14"/>
      <c r="K16" s="14"/>
    </row>
    <row r="17" spans="1:12" ht="18" customHeight="1">
      <c r="A17" s="10"/>
      <c r="B17" s="11" t="s">
        <v>60</v>
      </c>
      <c r="C17" s="9" t="s">
        <v>124</v>
      </c>
      <c r="H17" s="83"/>
      <c r="I17" s="82"/>
      <c r="J17" s="84">
        <v>0.5</v>
      </c>
      <c r="K17" s="16"/>
    </row>
    <row r="18" spans="1:12" ht="9.75" customHeight="1">
      <c r="A18" s="10"/>
      <c r="B18" s="10"/>
      <c r="H18" s="17"/>
      <c r="I18" s="17"/>
      <c r="J18" s="18"/>
      <c r="K18" s="19"/>
    </row>
    <row r="19" spans="1:12" ht="18" customHeight="1">
      <c r="A19" s="10"/>
      <c r="B19" s="11" t="s">
        <v>61</v>
      </c>
      <c r="C19" s="12" t="s">
        <v>69</v>
      </c>
      <c r="H19" s="13"/>
      <c r="I19" s="13"/>
      <c r="J19" s="38" t="e">
        <f>IF(J17&gt;=J35,J17*J15,0)</f>
        <v>#DIV/0!</v>
      </c>
      <c r="K19" s="20"/>
    </row>
    <row r="20" spans="1:12" ht="10.95" customHeight="1" thickBot="1">
      <c r="A20" s="21"/>
      <c r="B20" s="21"/>
      <c r="C20" s="79"/>
      <c r="D20" s="79"/>
      <c r="E20" s="79"/>
      <c r="F20" s="23"/>
      <c r="G20" s="23"/>
      <c r="H20" s="23"/>
      <c r="I20" s="23"/>
      <c r="J20" s="80"/>
      <c r="K20" s="14"/>
    </row>
    <row r="21" spans="1:12" ht="10.95" customHeight="1">
      <c r="A21" s="10"/>
      <c r="B21" s="10"/>
      <c r="J21" s="24"/>
      <c r="K21" s="24"/>
    </row>
    <row r="22" spans="1:12" ht="18" customHeight="1">
      <c r="A22" s="10" t="s">
        <v>3</v>
      </c>
      <c r="B22" s="10"/>
      <c r="C22" s="159" t="s">
        <v>114</v>
      </c>
      <c r="D22" s="162"/>
      <c r="E22" s="162"/>
      <c r="F22" s="162"/>
      <c r="G22" s="162"/>
      <c r="J22" s="25"/>
      <c r="K22" s="25"/>
    </row>
    <row r="23" spans="1:12" ht="18" customHeight="1">
      <c r="A23" s="10"/>
      <c r="B23" s="10"/>
      <c r="C23" s="161"/>
      <c r="J23" s="26"/>
      <c r="K23" s="25"/>
    </row>
    <row r="24" spans="1:12" ht="18" customHeight="1">
      <c r="A24" s="10"/>
      <c r="B24" s="11" t="s">
        <v>58</v>
      </c>
      <c r="C24" s="27" t="s">
        <v>54</v>
      </c>
      <c r="D24" s="27"/>
      <c r="E24" s="27"/>
      <c r="F24" s="27"/>
      <c r="G24" s="27"/>
      <c r="J24" s="38">
        <f>J12+'2020 Tax Rate Calculation Form'!H9</f>
        <v>0</v>
      </c>
      <c r="K24" s="20"/>
    </row>
    <row r="25" spans="1:12" ht="12.6" customHeight="1">
      <c r="A25" s="10"/>
      <c r="B25" s="10"/>
      <c r="C25" s="203" t="s">
        <v>72</v>
      </c>
      <c r="D25" s="203"/>
      <c r="E25" s="203"/>
      <c r="F25" s="203"/>
      <c r="G25" s="203"/>
      <c r="J25" s="28"/>
      <c r="K25" s="29"/>
      <c r="L25" s="24"/>
    </row>
    <row r="26" spans="1:12" ht="4.8" customHeight="1">
      <c r="A26" s="10"/>
      <c r="B26" s="10"/>
      <c r="C26" s="30"/>
      <c r="D26" s="152"/>
      <c r="E26" s="152"/>
      <c r="F26" s="152"/>
      <c r="G26" s="152"/>
      <c r="J26" s="29"/>
      <c r="K26" s="29"/>
      <c r="L26" s="24"/>
    </row>
    <row r="27" spans="1:12" ht="18" customHeight="1">
      <c r="A27" s="10"/>
      <c r="B27" s="11" t="s">
        <v>59</v>
      </c>
      <c r="C27" s="9" t="s">
        <v>53</v>
      </c>
      <c r="H27" s="31"/>
      <c r="I27" s="31"/>
      <c r="J27" s="38">
        <f>+'2020 Tax Rate Calculation Form'!J12</f>
        <v>0</v>
      </c>
      <c r="K27" s="20"/>
      <c r="L27" s="32"/>
    </row>
    <row r="28" spans="1:12" ht="9.4499999999999993" customHeight="1">
      <c r="A28" s="10"/>
      <c r="B28" s="10"/>
      <c r="C28" s="12"/>
      <c r="D28" s="12"/>
      <c r="E28" s="12"/>
      <c r="F28" s="12"/>
      <c r="G28" s="12"/>
      <c r="H28" s="31"/>
      <c r="I28" s="31"/>
      <c r="J28" s="14"/>
      <c r="K28" s="14"/>
    </row>
    <row r="29" spans="1:12" ht="18" customHeight="1">
      <c r="A29" s="10"/>
      <c r="B29" s="11" t="s">
        <v>60</v>
      </c>
      <c r="C29" s="12" t="s">
        <v>117</v>
      </c>
      <c r="H29" s="13"/>
      <c r="I29" s="13"/>
      <c r="J29" s="38" t="e">
        <f>IF(J46&lt;0,0,J15)</f>
        <v>#DIV/0!</v>
      </c>
      <c r="K29" s="14"/>
      <c r="L29" s="32"/>
    </row>
    <row r="30" spans="1:12" ht="14.25" customHeight="1">
      <c r="A30" s="10"/>
      <c r="B30" s="10"/>
      <c r="C30" s="210" t="s">
        <v>127</v>
      </c>
      <c r="D30" s="1"/>
      <c r="E30" s="1"/>
      <c r="F30" s="1"/>
      <c r="G30" s="1"/>
      <c r="H30" s="13"/>
      <c r="I30" s="13"/>
      <c r="J30" s="14"/>
      <c r="K30" s="14"/>
      <c r="L30" s="32"/>
    </row>
    <row r="31" spans="1:12" ht="18" customHeight="1">
      <c r="A31" s="10"/>
      <c r="B31" s="11" t="s">
        <v>61</v>
      </c>
      <c r="C31" s="12" t="s">
        <v>115</v>
      </c>
      <c r="D31" s="12"/>
      <c r="E31" s="12"/>
      <c r="F31" s="12"/>
      <c r="G31" s="12"/>
      <c r="H31" s="13"/>
      <c r="I31" s="13"/>
      <c r="J31" s="81" t="e">
        <f>ROUND((J24)/(J27+J12),8)</f>
        <v>#DIV/0!</v>
      </c>
      <c r="K31" s="16"/>
      <c r="L31" s="32"/>
    </row>
    <row r="32" spans="1:12" ht="9.75" customHeight="1">
      <c r="A32" s="10"/>
      <c r="B32" s="10"/>
      <c r="J32" s="24"/>
      <c r="K32" s="24"/>
      <c r="L32" s="32"/>
    </row>
    <row r="33" spans="1:15" ht="18" customHeight="1">
      <c r="A33" s="10"/>
      <c r="B33" s="11" t="s">
        <v>62</v>
      </c>
      <c r="C33" s="9" t="s">
        <v>55</v>
      </c>
      <c r="J33" s="81" t="e">
        <f>IF(J31&gt;0.05,(ROUND(J31/2,8)))</f>
        <v>#DIV/0!</v>
      </c>
      <c r="K33" s="16"/>
      <c r="L33" s="32"/>
    </row>
    <row r="34" spans="1:15" ht="9.75" customHeight="1">
      <c r="A34" s="10"/>
      <c r="B34" s="10"/>
      <c r="J34" s="24"/>
      <c r="K34" s="24"/>
      <c r="L34" s="32"/>
    </row>
    <row r="35" spans="1:15" ht="18" customHeight="1">
      <c r="A35" s="10"/>
      <c r="B35" s="11" t="s">
        <v>63</v>
      </c>
      <c r="C35" s="9" t="s">
        <v>78</v>
      </c>
      <c r="J35" s="107" t="e">
        <f>ROUND(J33+0.5,8)</f>
        <v>#DIV/0!</v>
      </c>
      <c r="K35" s="16"/>
      <c r="L35" s="32"/>
    </row>
    <row r="36" spans="1:15" ht="9.75" customHeight="1">
      <c r="A36" s="10"/>
      <c r="B36" s="10"/>
      <c r="J36" s="24"/>
      <c r="K36" s="24"/>
      <c r="L36" s="32"/>
    </row>
    <row r="37" spans="1:15" ht="18" customHeight="1">
      <c r="A37" s="10"/>
      <c r="B37" s="11" t="s">
        <v>64</v>
      </c>
      <c r="C37" s="12" t="s">
        <v>110</v>
      </c>
      <c r="J37" s="97" t="e">
        <f>IF(J35&lt;=J17,0,J35*J15)</f>
        <v>#DIV/0!</v>
      </c>
      <c r="K37" s="14"/>
      <c r="L37" s="32"/>
      <c r="O37" s="108"/>
    </row>
    <row r="38" spans="1:15" ht="10.95" customHeight="1" thickBot="1">
      <c r="A38" s="21"/>
      <c r="B38" s="21"/>
      <c r="C38" s="22"/>
      <c r="D38" s="23"/>
      <c r="E38" s="23"/>
      <c r="F38" s="23"/>
      <c r="G38" s="23"/>
      <c r="H38" s="23"/>
      <c r="I38" s="23"/>
      <c r="J38" s="80" t="s">
        <v>71</v>
      </c>
      <c r="K38" s="14"/>
    </row>
    <row r="39" spans="1:15" ht="10.95" customHeight="1">
      <c r="A39" s="10"/>
      <c r="B39" s="10"/>
      <c r="J39" s="24"/>
      <c r="K39" s="24"/>
    </row>
    <row r="40" spans="1:15" ht="18" customHeight="1">
      <c r="A40" s="10" t="s">
        <v>4</v>
      </c>
      <c r="B40" s="10"/>
      <c r="C40" s="159" t="s">
        <v>67</v>
      </c>
      <c r="D40" s="159"/>
      <c r="E40" s="159"/>
      <c r="F40" s="159"/>
      <c r="G40" s="159"/>
    </row>
    <row r="41" spans="1:15" ht="9.3000000000000007" customHeight="1">
      <c r="A41" s="10"/>
      <c r="B41" s="10"/>
      <c r="C41" s="163"/>
      <c r="D41" s="7"/>
      <c r="E41" s="7"/>
      <c r="F41" s="7"/>
      <c r="G41" s="7"/>
      <c r="I41" s="7"/>
    </row>
    <row r="42" spans="1:15" ht="22.95" customHeight="1">
      <c r="A42" s="10"/>
      <c r="B42" s="11" t="s">
        <v>58</v>
      </c>
      <c r="C42" s="205" t="s">
        <v>111</v>
      </c>
      <c r="D42" s="206"/>
      <c r="E42" s="206"/>
      <c r="F42" s="206"/>
      <c r="G42" s="206"/>
      <c r="H42" s="126">
        <v>0</v>
      </c>
      <c r="I42" s="33"/>
      <c r="J42" s="84">
        <f>IF(J17&gt;H42,J17,H42)</f>
        <v>0.5</v>
      </c>
      <c r="K42" s="34"/>
    </row>
    <row r="43" spans="1:15" ht="22.95" customHeight="1">
      <c r="A43" s="10"/>
      <c r="B43" s="35"/>
      <c r="C43" s="206"/>
      <c r="D43" s="206"/>
      <c r="E43" s="206"/>
      <c r="F43" s="206"/>
      <c r="G43" s="206"/>
      <c r="H43" s="155"/>
      <c r="I43" s="155"/>
      <c r="J43" s="36"/>
      <c r="K43" s="36"/>
    </row>
    <row r="44" spans="1:15" ht="17.7" customHeight="1">
      <c r="A44" s="10"/>
      <c r="B44" s="11" t="s">
        <v>59</v>
      </c>
      <c r="C44" s="12" t="s">
        <v>112</v>
      </c>
      <c r="D44" s="156"/>
      <c r="E44" s="156"/>
      <c r="F44" s="156"/>
      <c r="G44" s="156"/>
      <c r="J44" s="125"/>
      <c r="K44" s="20"/>
    </row>
    <row r="45" spans="1:15" ht="9.75" customHeight="1">
      <c r="A45" s="10"/>
      <c r="B45" s="10"/>
      <c r="C45" s="12"/>
      <c r="D45" s="156"/>
      <c r="E45" s="156"/>
      <c r="F45" s="156"/>
      <c r="G45" s="156"/>
      <c r="J45" s="14"/>
      <c r="K45" s="14"/>
    </row>
    <row r="46" spans="1:15" ht="18" customHeight="1">
      <c r="A46" s="10"/>
      <c r="B46" s="11" t="s">
        <v>60</v>
      </c>
      <c r="C46" s="12" t="s">
        <v>68</v>
      </c>
      <c r="D46" s="156"/>
      <c r="E46" s="156"/>
      <c r="F46" s="156"/>
      <c r="G46" s="156"/>
      <c r="J46" s="38" t="e">
        <f>IF(J42&lt;J35,0,J42)*J44</f>
        <v>#DIV/0!</v>
      </c>
      <c r="K46" s="14"/>
    </row>
    <row r="47" spans="1:15" ht="11.55" customHeight="1" thickBot="1">
      <c r="A47" s="21"/>
      <c r="B47" s="21"/>
      <c r="C47" s="22"/>
      <c r="D47" s="23"/>
      <c r="E47" s="23"/>
      <c r="F47" s="23"/>
      <c r="G47" s="23"/>
      <c r="H47" s="23"/>
      <c r="I47" s="23"/>
      <c r="J47" s="80" t="s">
        <v>71</v>
      </c>
      <c r="K47" s="14"/>
    </row>
    <row r="48" spans="1:15" ht="18" customHeight="1">
      <c r="A48" s="10"/>
      <c r="B48" s="10"/>
      <c r="J48" s="24"/>
      <c r="K48" s="14"/>
    </row>
    <row r="49" spans="1:11" ht="18" customHeight="1">
      <c r="A49" s="10" t="s">
        <v>5</v>
      </c>
      <c r="B49" s="10"/>
      <c r="C49" s="159" t="s">
        <v>66</v>
      </c>
      <c r="D49" s="159"/>
      <c r="E49" s="159"/>
      <c r="F49" s="159"/>
      <c r="G49" s="159"/>
      <c r="K49" s="14"/>
    </row>
    <row r="50" spans="1:11" ht="18" customHeight="1">
      <c r="A50" s="10"/>
      <c r="B50" s="11" t="s">
        <v>58</v>
      </c>
      <c r="C50" s="12" t="s">
        <v>70</v>
      </c>
      <c r="D50" s="12"/>
      <c r="E50" s="12"/>
      <c r="F50" s="12"/>
      <c r="G50" s="12"/>
      <c r="J50" s="85" t="e">
        <f>J46+J37+J19</f>
        <v>#DIV/0!</v>
      </c>
      <c r="K50" s="14"/>
    </row>
    <row r="51" spans="1:11" ht="18" customHeight="1">
      <c r="A51" s="10"/>
      <c r="B51" s="10"/>
      <c r="J51" s="14"/>
      <c r="K51" s="14"/>
    </row>
    <row r="52" spans="1:11" ht="18" customHeight="1">
      <c r="A52" s="10"/>
      <c r="B52" s="10"/>
      <c r="J52" s="14"/>
      <c r="K52" s="14"/>
    </row>
    <row r="53" spans="1:11" ht="13.05" customHeight="1">
      <c r="A53" s="10"/>
      <c r="B53" s="10"/>
      <c r="J53" s="14"/>
      <c r="K53" s="14"/>
    </row>
    <row r="54" spans="1:11" ht="13.05" customHeight="1">
      <c r="A54" s="37"/>
      <c r="B54" s="37"/>
      <c r="J54" s="14"/>
      <c r="K54" s="14"/>
    </row>
    <row r="55" spans="1:11" ht="13.05" customHeight="1">
      <c r="A55" s="37"/>
      <c r="B55" s="37"/>
      <c r="J55" s="14"/>
      <c r="K55" s="14"/>
    </row>
    <row r="56" spans="1:11" ht="13.05" customHeight="1">
      <c r="A56" s="37"/>
      <c r="B56" s="37"/>
      <c r="J56" s="14"/>
      <c r="K56" s="14"/>
    </row>
    <row r="57" spans="1:11" ht="13.05" customHeight="1">
      <c r="A57" s="37"/>
      <c r="B57" s="37"/>
      <c r="J57" s="14"/>
      <c r="K57" s="14"/>
    </row>
    <row r="58" spans="1:11" ht="13.05" customHeight="1">
      <c r="A58" s="37"/>
      <c r="B58" s="37"/>
      <c r="J58" s="14"/>
      <c r="K58" s="14"/>
    </row>
    <row r="59" spans="1:11" ht="13.05" customHeight="1">
      <c r="A59" s="37"/>
      <c r="B59" s="37"/>
      <c r="J59" s="14"/>
      <c r="K59" s="14"/>
    </row>
    <row r="60" spans="1:11" ht="13.05" customHeight="1">
      <c r="A60" s="37"/>
      <c r="B60" s="37"/>
      <c r="J60" s="14"/>
      <c r="K60" s="14"/>
    </row>
    <row r="61" spans="1:11" ht="13.05" customHeight="1">
      <c r="A61" s="37"/>
      <c r="B61" s="37"/>
      <c r="J61" s="14"/>
      <c r="K61" s="14"/>
    </row>
    <row r="62" spans="1:11" ht="13.05" customHeight="1">
      <c r="A62" s="37"/>
      <c r="B62" s="37"/>
      <c r="J62" s="14"/>
      <c r="K62" s="14"/>
    </row>
    <row r="63" spans="1:11" ht="13.05" customHeight="1">
      <c r="A63" s="37"/>
      <c r="B63" s="37"/>
      <c r="J63" s="14"/>
      <c r="K63" s="14"/>
    </row>
    <row r="64" spans="1:11" ht="13.05" customHeight="1">
      <c r="A64" s="37"/>
      <c r="B64" s="37"/>
      <c r="J64" s="14"/>
      <c r="K64" s="14"/>
    </row>
    <row r="65" spans="1:11" ht="13.05" customHeight="1">
      <c r="A65" s="37"/>
      <c r="B65" s="37"/>
      <c r="J65" s="14"/>
      <c r="K65" s="14"/>
    </row>
    <row r="66" spans="1:11" ht="13.05" customHeight="1">
      <c r="A66" s="37"/>
      <c r="B66" s="37"/>
      <c r="J66" s="14"/>
      <c r="K66" s="14"/>
    </row>
    <row r="67" spans="1:11" ht="13.05" customHeight="1">
      <c r="A67" s="37"/>
      <c r="B67" s="37"/>
      <c r="J67" s="14"/>
      <c r="K67" s="14"/>
    </row>
    <row r="68" spans="1:11" ht="13.05" customHeight="1">
      <c r="A68" s="37"/>
      <c r="B68" s="37"/>
      <c r="J68" s="14"/>
      <c r="K68" s="14"/>
    </row>
    <row r="69" spans="1:11" ht="13.05" customHeight="1">
      <c r="A69" s="37"/>
      <c r="B69" s="37"/>
      <c r="J69" s="14"/>
      <c r="K69" s="14"/>
    </row>
    <row r="70" spans="1:11" ht="13.05" customHeight="1">
      <c r="A70" s="37"/>
      <c r="B70" s="37"/>
      <c r="J70" s="14"/>
      <c r="K70" s="14"/>
    </row>
    <row r="71" spans="1:11" ht="13.05" customHeight="1">
      <c r="A71" s="37"/>
      <c r="B71" s="37"/>
      <c r="J71" s="14"/>
      <c r="K71" s="14"/>
    </row>
    <row r="72" spans="1:11" ht="13.05" customHeight="1">
      <c r="A72" s="37"/>
      <c r="B72" s="37"/>
      <c r="J72" s="14"/>
      <c r="K72" s="14"/>
    </row>
    <row r="73" spans="1:11" ht="13.05" customHeight="1">
      <c r="A73" s="37"/>
      <c r="B73" s="37"/>
      <c r="J73" s="14"/>
      <c r="K73" s="14"/>
    </row>
    <row r="74" spans="1:11" ht="13.05" customHeight="1">
      <c r="A74" s="37"/>
      <c r="B74" s="37"/>
      <c r="J74" s="14"/>
      <c r="K74" s="14"/>
    </row>
    <row r="75" spans="1:11" ht="13.05" customHeight="1">
      <c r="A75" s="37"/>
      <c r="B75" s="37"/>
      <c r="J75" s="14"/>
      <c r="K75" s="14"/>
    </row>
    <row r="76" spans="1:11" ht="13.05" customHeight="1">
      <c r="A76" s="37"/>
      <c r="B76" s="37"/>
      <c r="J76" s="14"/>
      <c r="K76" s="14"/>
    </row>
    <row r="77" spans="1:11" ht="13.05" customHeight="1">
      <c r="A77" s="37"/>
      <c r="B77" s="37"/>
      <c r="J77" s="14"/>
      <c r="K77" s="14"/>
    </row>
    <row r="78" spans="1:11" ht="13.05" customHeight="1">
      <c r="A78" s="37"/>
      <c r="B78" s="37"/>
      <c r="J78" s="14"/>
      <c r="K78" s="14"/>
    </row>
    <row r="79" spans="1:11" ht="13.05" customHeight="1">
      <c r="A79" s="37"/>
      <c r="B79" s="37"/>
      <c r="J79" s="14"/>
      <c r="K79" s="14"/>
    </row>
    <row r="80" spans="1:11" ht="13.05" customHeight="1">
      <c r="A80" s="37"/>
      <c r="B80" s="37"/>
      <c r="J80" s="14"/>
      <c r="K80" s="14"/>
    </row>
    <row r="81" spans="1:12" ht="13.05" customHeight="1">
      <c r="A81" s="37"/>
      <c r="B81" s="37"/>
      <c r="J81" s="14"/>
      <c r="K81" s="14"/>
    </row>
    <row r="82" spans="1:12" ht="13.05" customHeight="1">
      <c r="A82" s="37"/>
      <c r="B82" s="37"/>
      <c r="J82" s="14"/>
      <c r="K82" s="14"/>
    </row>
    <row r="83" spans="1:12" ht="13.05" customHeight="1">
      <c r="A83" s="37"/>
      <c r="B83" s="37"/>
      <c r="J83" s="14"/>
      <c r="K83" s="14"/>
    </row>
    <row r="84" spans="1:12" ht="13.05" customHeight="1">
      <c r="A84" s="37"/>
      <c r="B84" s="37"/>
      <c r="J84" s="14"/>
      <c r="K84" s="14"/>
    </row>
    <row r="85" spans="1:12" ht="13.05" customHeight="1">
      <c r="A85" s="37"/>
      <c r="B85" s="37"/>
      <c r="J85" s="14"/>
      <c r="K85" s="14"/>
    </row>
    <row r="86" spans="1:12" ht="13.05" customHeight="1">
      <c r="A86" s="37"/>
      <c r="B86" s="37"/>
      <c r="J86" s="14"/>
      <c r="K86" s="14"/>
    </row>
    <row r="87" spans="1:12" ht="13.05" customHeight="1">
      <c r="A87" s="37"/>
      <c r="B87" s="37"/>
      <c r="J87" s="14"/>
      <c r="K87" s="14"/>
    </row>
    <row r="88" spans="1:12" ht="13.05" customHeight="1">
      <c r="A88" s="37"/>
      <c r="B88" s="37"/>
      <c r="J88" s="14"/>
      <c r="K88" s="14"/>
    </row>
    <row r="89" spans="1:12" ht="13.05" customHeight="1">
      <c r="A89" s="37"/>
      <c r="B89" s="37"/>
      <c r="J89" s="14"/>
      <c r="K89" s="14"/>
    </row>
    <row r="90" spans="1:12" ht="13.05" customHeight="1">
      <c r="A90" s="37"/>
      <c r="B90" s="37"/>
      <c r="J90" s="14"/>
      <c r="K90" s="14"/>
    </row>
    <row r="91" spans="1:12" ht="13.05" customHeight="1">
      <c r="A91" s="131"/>
      <c r="B91" s="131"/>
      <c r="C91" s="132"/>
      <c r="D91" s="132"/>
      <c r="E91" s="132"/>
      <c r="F91" s="132"/>
      <c r="G91" s="132"/>
      <c r="H91" s="132"/>
      <c r="I91" s="132"/>
      <c r="J91" s="133"/>
      <c r="K91" s="14"/>
    </row>
    <row r="92" spans="1:12" ht="13.05" customHeight="1">
      <c r="A92" s="131"/>
      <c r="B92" s="131"/>
      <c r="C92" s="132"/>
      <c r="D92" s="132"/>
      <c r="E92" s="132"/>
      <c r="F92" s="132"/>
      <c r="G92" s="132"/>
      <c r="H92" s="132"/>
      <c r="I92" s="132"/>
      <c r="J92" s="133"/>
      <c r="K92" s="14"/>
    </row>
    <row r="93" spans="1:12" ht="13.05" customHeight="1">
      <c r="A93" s="131"/>
      <c r="B93" s="131"/>
      <c r="C93" s="132"/>
      <c r="D93" s="132"/>
      <c r="E93" s="132"/>
      <c r="F93" s="132"/>
      <c r="G93" s="132"/>
      <c r="H93" s="132"/>
      <c r="I93" s="132"/>
      <c r="J93" s="133"/>
      <c r="K93" s="14"/>
    </row>
    <row r="94" spans="1:12" ht="13.05" customHeight="1">
      <c r="A94" s="131"/>
      <c r="B94" s="131"/>
      <c r="C94" s="132"/>
      <c r="D94" s="132"/>
      <c r="E94" s="132"/>
      <c r="F94" s="132"/>
      <c r="G94" s="132"/>
      <c r="H94" s="132"/>
      <c r="I94" s="132"/>
      <c r="J94" s="133"/>
      <c r="K94" s="129"/>
      <c r="L94" s="128"/>
    </row>
    <row r="95" spans="1:12" ht="13.05" customHeight="1">
      <c r="A95" s="131"/>
      <c r="B95" s="131"/>
      <c r="C95" s="132"/>
      <c r="D95" s="132"/>
      <c r="E95" s="132"/>
      <c r="F95" s="132"/>
      <c r="G95" s="132"/>
      <c r="H95" s="132"/>
      <c r="I95" s="132"/>
      <c r="J95" s="133"/>
      <c r="K95" s="129"/>
      <c r="L95" s="128"/>
    </row>
    <row r="96" spans="1:12" ht="13.05" customHeight="1">
      <c r="A96" s="131"/>
      <c r="B96" s="131"/>
      <c r="C96" s="132"/>
      <c r="D96" s="132"/>
      <c r="E96" s="132"/>
      <c r="F96" s="132"/>
      <c r="G96" s="132"/>
      <c r="H96" s="132"/>
      <c r="I96" s="132"/>
      <c r="J96" s="133"/>
      <c r="K96" s="129"/>
      <c r="L96" s="128"/>
    </row>
    <row r="97" spans="1:12" ht="13.05" customHeight="1">
      <c r="A97" s="131"/>
      <c r="B97" s="131"/>
      <c r="C97" s="132"/>
      <c r="D97" s="132"/>
      <c r="E97" s="132"/>
      <c r="F97" s="132"/>
      <c r="G97" s="132"/>
      <c r="H97" s="132"/>
      <c r="I97" s="132"/>
      <c r="J97" s="133"/>
      <c r="K97" s="129"/>
      <c r="L97" s="128"/>
    </row>
    <row r="98" spans="1:12" ht="13.05" customHeight="1">
      <c r="A98" s="131"/>
      <c r="B98" s="131"/>
      <c r="C98" s="132"/>
      <c r="D98" s="132"/>
      <c r="E98" s="132"/>
      <c r="F98" s="132"/>
      <c r="G98" s="132"/>
      <c r="H98" s="132"/>
      <c r="I98" s="132"/>
      <c r="J98" s="133"/>
      <c r="K98" s="129"/>
      <c r="L98" s="128"/>
    </row>
    <row r="99" spans="1:12" ht="13.05" customHeight="1">
      <c r="A99" s="131"/>
      <c r="B99" s="131"/>
      <c r="C99" s="132"/>
      <c r="D99" s="132"/>
      <c r="E99" s="132"/>
      <c r="F99" s="132"/>
      <c r="G99" s="132"/>
      <c r="H99" s="132"/>
      <c r="I99" s="132"/>
      <c r="J99" s="133"/>
      <c r="K99" s="129"/>
      <c r="L99" s="128"/>
    </row>
    <row r="100" spans="1:12" ht="13.05" customHeight="1">
      <c r="A100" s="201" t="s">
        <v>80</v>
      </c>
      <c r="B100" s="201"/>
      <c r="C100" s="201"/>
      <c r="D100" s="201"/>
      <c r="E100" s="201"/>
      <c r="F100" s="201"/>
      <c r="G100" s="201"/>
      <c r="H100" s="201"/>
      <c r="I100" s="201"/>
      <c r="J100" s="201"/>
      <c r="K100" s="130"/>
      <c r="L100" s="128"/>
    </row>
    <row r="101" spans="1:12" ht="13.05" customHeight="1">
      <c r="A101" s="131"/>
      <c r="B101" s="131"/>
      <c r="C101" s="132"/>
      <c r="D101" s="132"/>
      <c r="E101" s="132"/>
      <c r="F101" s="132"/>
      <c r="G101" s="132"/>
      <c r="H101" s="132"/>
      <c r="I101" s="132"/>
      <c r="J101" s="134"/>
      <c r="K101" s="130"/>
      <c r="L101" s="128"/>
    </row>
    <row r="102" spans="1:12" ht="13.05" customHeight="1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30"/>
      <c r="L102" s="128"/>
    </row>
    <row r="103" spans="1:12" ht="13.05" customHeight="1">
      <c r="A103" s="131"/>
      <c r="B103" s="131"/>
      <c r="C103" s="132"/>
      <c r="D103" s="132"/>
      <c r="E103" s="132"/>
      <c r="F103" s="132"/>
      <c r="G103" s="132"/>
      <c r="H103" s="132"/>
      <c r="I103" s="132"/>
      <c r="J103" s="134"/>
      <c r="K103" s="130"/>
      <c r="L103" s="128"/>
    </row>
    <row r="104" spans="1:12" ht="13.05" customHeight="1">
      <c r="A104" s="131"/>
      <c r="B104" s="131"/>
      <c r="C104" s="132"/>
      <c r="D104" s="132"/>
      <c r="E104" s="132"/>
      <c r="F104" s="132"/>
      <c r="G104" s="132"/>
      <c r="H104" s="132"/>
      <c r="I104" s="132"/>
      <c r="J104" s="134"/>
      <c r="K104" s="130"/>
      <c r="L104" s="128"/>
    </row>
    <row r="105" spans="1:12" ht="13.05" customHeight="1">
      <c r="A105" s="131"/>
      <c r="B105" s="131"/>
      <c r="C105" s="132"/>
      <c r="D105" s="132"/>
      <c r="E105" s="132"/>
      <c r="F105" s="132"/>
      <c r="G105" s="132"/>
      <c r="H105" s="132"/>
      <c r="I105" s="132"/>
      <c r="J105" s="134"/>
      <c r="K105" s="24"/>
    </row>
    <row r="106" spans="1:12" ht="13.05" customHeight="1">
      <c r="A106" s="131"/>
      <c r="B106" s="131"/>
      <c r="C106" s="132"/>
      <c r="D106" s="132"/>
      <c r="E106" s="132"/>
      <c r="F106" s="132"/>
      <c r="G106" s="132"/>
      <c r="H106" s="132"/>
      <c r="I106" s="132"/>
      <c r="J106" s="134"/>
      <c r="K106" s="24"/>
    </row>
    <row r="107" spans="1:12" ht="13.05" customHeight="1">
      <c r="A107" s="131"/>
      <c r="B107" s="131"/>
      <c r="C107" s="132"/>
      <c r="D107" s="132"/>
      <c r="E107" s="132"/>
      <c r="F107" s="132"/>
      <c r="G107" s="132"/>
      <c r="H107" s="132"/>
      <c r="I107" s="132"/>
      <c r="J107" s="134"/>
      <c r="K107" s="24"/>
    </row>
    <row r="108" spans="1:12" ht="13.05" customHeight="1">
      <c r="A108" s="131"/>
      <c r="B108" s="131"/>
      <c r="C108" s="132"/>
      <c r="D108" s="132"/>
      <c r="E108" s="132"/>
      <c r="F108" s="132"/>
      <c r="G108" s="132"/>
      <c r="H108" s="132"/>
      <c r="I108" s="132"/>
      <c r="J108" s="134"/>
      <c r="K108" s="24"/>
    </row>
    <row r="109" spans="1:12" ht="13.05" customHeight="1">
      <c r="A109" s="131"/>
      <c r="B109" s="131"/>
      <c r="C109" s="132"/>
      <c r="D109" s="132"/>
      <c r="E109" s="132"/>
      <c r="F109" s="132"/>
      <c r="G109" s="132"/>
      <c r="H109" s="132"/>
      <c r="I109" s="132"/>
      <c r="J109" s="134"/>
      <c r="K109" s="24"/>
    </row>
    <row r="110" spans="1:12" ht="13.05" customHeight="1">
      <c r="A110" s="131"/>
      <c r="B110" s="131"/>
      <c r="C110" s="132"/>
      <c r="D110" s="132"/>
      <c r="E110" s="132"/>
      <c r="F110" s="132"/>
      <c r="G110" s="132"/>
      <c r="H110" s="132"/>
      <c r="I110" s="132"/>
      <c r="J110" s="134"/>
      <c r="K110" s="24"/>
    </row>
    <row r="111" spans="1:12" ht="13.05" customHeight="1">
      <c r="A111" s="131"/>
      <c r="B111" s="131"/>
      <c r="C111" s="132"/>
      <c r="D111" s="132"/>
      <c r="E111" s="132"/>
      <c r="F111" s="132"/>
      <c r="G111" s="132"/>
      <c r="H111" s="132"/>
      <c r="I111" s="132"/>
      <c r="J111" s="134"/>
      <c r="K111" s="24"/>
    </row>
    <row r="112" spans="1:12" ht="13.05" customHeight="1">
      <c r="A112" s="131"/>
      <c r="B112" s="131"/>
      <c r="C112" s="132"/>
      <c r="D112" s="132"/>
      <c r="E112" s="132"/>
      <c r="F112" s="132"/>
      <c r="G112" s="132"/>
      <c r="H112" s="132"/>
      <c r="I112" s="132"/>
      <c r="J112" s="134"/>
      <c r="K112" s="24"/>
    </row>
    <row r="113" spans="1:11" ht="13.05" customHeight="1">
      <c r="A113" s="131"/>
      <c r="B113" s="131"/>
      <c r="C113" s="132"/>
      <c r="D113" s="132"/>
      <c r="E113" s="132"/>
      <c r="F113" s="132"/>
      <c r="G113" s="132"/>
      <c r="H113" s="132"/>
      <c r="I113" s="132"/>
      <c r="J113" s="134"/>
      <c r="K113" s="24"/>
    </row>
    <row r="114" spans="1:11" ht="13.05" customHeight="1">
      <c r="A114" s="37"/>
      <c r="B114" s="37"/>
      <c r="J114" s="24"/>
      <c r="K114" s="24"/>
    </row>
    <row r="115" spans="1:11" ht="13.05" customHeight="1">
      <c r="A115" s="37"/>
      <c r="B115" s="37"/>
    </row>
    <row r="116" spans="1:11" ht="13.05" customHeight="1">
      <c r="A116" s="37"/>
      <c r="B116" s="37"/>
    </row>
    <row r="117" spans="1:11" ht="13.05" customHeight="1">
      <c r="A117" s="37"/>
      <c r="B117" s="37"/>
    </row>
    <row r="118" spans="1:11" ht="13.05" customHeight="1">
      <c r="A118" s="37"/>
      <c r="B118" s="37"/>
    </row>
    <row r="119" spans="1:11" ht="13.05" customHeight="1">
      <c r="A119" s="37"/>
      <c r="B119" s="37"/>
    </row>
    <row r="120" spans="1:11" ht="13.05" customHeight="1">
      <c r="A120" s="37"/>
      <c r="B120" s="37"/>
    </row>
    <row r="121" spans="1:11" ht="13.05" customHeight="1">
      <c r="A121" s="37"/>
      <c r="B121" s="37"/>
    </row>
    <row r="122" spans="1:11" ht="13.05" customHeight="1">
      <c r="A122" s="37"/>
      <c r="B122" s="37"/>
    </row>
    <row r="123" spans="1:11" ht="13.05" customHeight="1">
      <c r="A123" s="37"/>
      <c r="B123" s="37"/>
    </row>
    <row r="124" spans="1:11">
      <c r="A124" s="37"/>
      <c r="B124" s="37"/>
    </row>
    <row r="125" spans="1:11">
      <c r="A125" s="37"/>
      <c r="B125" s="37"/>
    </row>
    <row r="126" spans="1:11">
      <c r="A126" s="37"/>
      <c r="B126" s="37"/>
    </row>
    <row r="127" spans="1:11">
      <c r="A127" s="37"/>
      <c r="B127" s="37"/>
    </row>
    <row r="128" spans="1:11">
      <c r="A128" s="37"/>
      <c r="B128" s="37"/>
    </row>
    <row r="129" spans="1:2">
      <c r="A129" s="37"/>
      <c r="B129" s="37"/>
    </row>
  </sheetData>
  <sheetProtection formatCells="0"/>
  <mergeCells count="10">
    <mergeCell ref="K6:L6"/>
    <mergeCell ref="C42:G43"/>
    <mergeCell ref="C14:G15"/>
    <mergeCell ref="A8:J8"/>
    <mergeCell ref="A102:J102"/>
    <mergeCell ref="E6:H6"/>
    <mergeCell ref="A100:J100"/>
    <mergeCell ref="A3:J3"/>
    <mergeCell ref="A1:J1"/>
    <mergeCell ref="C25:G25"/>
  </mergeCells>
  <phoneticPr fontId="11" type="noConversion"/>
  <pageMargins left="0.25" right="0" top="0.75" bottom="0.5" header="0.5" footer="0.5"/>
  <pageSetup scale="85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2020 Tax Rate Calculation Form</vt:lpstr>
      <vt:lpstr>Enhanced BETE Calc sheet</vt:lpstr>
      <vt:lpstr>Instructions!OLE_LINK1</vt:lpstr>
      <vt:lpstr>'2020 Tax Rate Calculation Form'!Print_Area</vt:lpstr>
      <vt:lpstr>'Enhanced BETE Calc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Philbrick, Nichole M.</dc:creator>
  <cp:lastModifiedBy>Philbrick, Nichole M.</cp:lastModifiedBy>
  <cp:lastPrinted>2018-05-14T18:44:17Z</cp:lastPrinted>
  <dcterms:created xsi:type="dcterms:W3CDTF">2009-03-19T19:55:44Z</dcterms:created>
  <dcterms:modified xsi:type="dcterms:W3CDTF">2020-04-21T19:18:54Z</dcterms:modified>
</cp:coreProperties>
</file>