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9B2D9E35-6F5D-44EF-8D72-61D4DEF4E6BD}" xr6:coauthVersionLast="41" xr6:coauthVersionMax="41" xr10:uidLastSave="{00000000-0000-0000-0000-000000000000}"/>
  <bookViews>
    <workbookView xWindow="-12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6" l="1"/>
  <c r="D9" i="6"/>
  <c r="C9" i="6"/>
  <c r="E8" i="6"/>
  <c r="D8" i="6"/>
  <c r="C8" i="6"/>
  <c r="E7" i="6"/>
  <c r="D7" i="6"/>
  <c r="C7" i="6"/>
  <c r="E6" i="6"/>
  <c r="D6" i="6"/>
  <c r="C6" i="6"/>
  <c r="E5" i="6"/>
  <c r="D5" i="6"/>
  <c r="C5" i="6"/>
  <c r="E9" i="5"/>
  <c r="D9" i="5"/>
  <c r="C9" i="5"/>
  <c r="E8" i="5"/>
  <c r="D8" i="5"/>
  <c r="C8" i="5"/>
  <c r="E7" i="5"/>
  <c r="D7" i="5"/>
  <c r="C7" i="5"/>
  <c r="E6" i="5"/>
  <c r="D6" i="5"/>
  <c r="C6" i="5"/>
  <c r="E5" i="5"/>
  <c r="D5" i="5"/>
  <c r="C5" i="5"/>
  <c r="E9" i="4"/>
  <c r="D9" i="4"/>
  <c r="C9" i="4"/>
  <c r="E8" i="4"/>
  <c r="D8" i="4"/>
  <c r="C8" i="4"/>
  <c r="E7" i="4"/>
  <c r="D7" i="4"/>
  <c r="C7" i="4"/>
  <c r="E6" i="4"/>
  <c r="D6" i="4"/>
  <c r="C6" i="4"/>
  <c r="E5" i="4"/>
  <c r="D5" i="4"/>
  <c r="C5" i="4"/>
  <c r="E9" i="3"/>
  <c r="D9" i="3"/>
  <c r="C9" i="3"/>
  <c r="E8" i="3"/>
  <c r="D8" i="3"/>
  <c r="C8" i="3"/>
  <c r="E7" i="3"/>
  <c r="D7" i="3"/>
  <c r="C7" i="3"/>
  <c r="E6" i="3"/>
  <c r="D6" i="3"/>
  <c r="C6" i="3"/>
  <c r="E5" i="3"/>
  <c r="D5" i="3"/>
  <c r="C5" i="3"/>
  <c r="D50" i="2" l="1"/>
  <c r="G7" i="2"/>
  <c r="G8" i="2"/>
  <c r="E52" i="2"/>
  <c r="D52" i="2"/>
  <c r="C52" i="2"/>
  <c r="E51" i="2"/>
  <c r="D51" i="2"/>
  <c r="C51" i="2"/>
  <c r="E50" i="2"/>
  <c r="C50" i="2"/>
  <c r="E49" i="2"/>
  <c r="D49" i="2"/>
  <c r="C49"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E9" i="2"/>
  <c r="E12" i="2" s="1"/>
  <c r="D9" i="2"/>
  <c r="C9" i="2"/>
  <c r="F6" i="2"/>
  <c r="E6" i="2"/>
  <c r="D6" i="2"/>
  <c r="C6" i="2"/>
  <c r="F5" i="2"/>
  <c r="E5" i="2"/>
  <c r="D5" i="2"/>
  <c r="C5" i="2"/>
  <c r="D46" i="2"/>
  <c r="E46" i="2"/>
  <c r="F46" i="2"/>
  <c r="C46" i="2"/>
  <c r="F21" i="2"/>
  <c r="F47" i="2" s="1"/>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8" i="2" s="1"/>
  <c r="G20" i="4"/>
  <c r="G19" i="4"/>
  <c r="G18" i="4"/>
  <c r="G17" i="4"/>
  <c r="G16" i="4"/>
  <c r="G14" i="4"/>
  <c r="G13" i="4"/>
  <c r="G12" i="4"/>
  <c r="G11" i="4"/>
  <c r="G9" i="4"/>
  <c r="G8" i="4"/>
  <c r="G7" i="4"/>
  <c r="G6" i="4"/>
  <c r="G5" i="4"/>
  <c r="G27" i="3"/>
  <c r="G52" i="2"/>
  <c r="G26" i="3"/>
  <c r="G25" i="3"/>
  <c r="G24" i="3"/>
  <c r="G22" i="3"/>
  <c r="G29" i="2" s="1"/>
  <c r="G21" i="3"/>
  <c r="G20" i="3"/>
  <c r="G19" i="3"/>
  <c r="G18" i="3"/>
  <c r="G25" i="2" s="1"/>
  <c r="G17" i="3"/>
  <c r="G16" i="3"/>
  <c r="G14" i="3"/>
  <c r="G13" i="3"/>
  <c r="G12" i="3"/>
  <c r="G11" i="3"/>
  <c r="G9" i="3"/>
  <c r="G8" i="3"/>
  <c r="G7" i="3"/>
  <c r="G6" i="3"/>
  <c r="G5" i="3"/>
  <c r="G45" i="2"/>
  <c r="G44" i="2"/>
  <c r="G43" i="2"/>
  <c r="G42" i="2"/>
  <c r="G41" i="2"/>
  <c r="G40" i="2"/>
  <c r="G39" i="2"/>
  <c r="G38" i="2"/>
  <c r="G37" i="2"/>
  <c r="G36" i="2"/>
  <c r="G35" i="2"/>
  <c r="G34" i="2"/>
  <c r="G32" i="2"/>
  <c r="G31" i="2"/>
  <c r="G30" i="2"/>
  <c r="G20" i="2"/>
  <c r="G17" i="2"/>
  <c r="G16" i="2"/>
  <c r="G26" i="2" l="1"/>
  <c r="G19" i="2"/>
  <c r="E21" i="2"/>
  <c r="F12" i="2"/>
  <c r="G14" i="2"/>
  <c r="G49" i="2"/>
  <c r="D12" i="2"/>
  <c r="G24" i="2"/>
  <c r="G10" i="2"/>
  <c r="C12" i="2"/>
  <c r="G11" i="2"/>
  <c r="G15" i="2"/>
  <c r="C21" i="2"/>
  <c r="G27" i="2"/>
  <c r="G50" i="2"/>
  <c r="G46" i="2"/>
  <c r="G9" i="2"/>
  <c r="D21" i="2"/>
  <c r="G18" i="2"/>
  <c r="G51" i="2"/>
  <c r="G23" i="2"/>
  <c r="C33" i="2"/>
  <c r="E33" i="2"/>
  <c r="D33" i="2"/>
  <c r="G5" i="2"/>
  <c r="G6" i="2"/>
  <c r="G12" i="2" l="1"/>
  <c r="E47" i="2"/>
  <c r="D47" i="2"/>
  <c r="C47" i="2"/>
  <c r="G21" i="2"/>
  <c r="G33" i="2"/>
  <c r="G47" i="2" l="1"/>
</calcChain>
</file>

<file path=xl/sharedStrings.xml><?xml version="1.0" encoding="utf-8"?>
<sst xmlns="http://schemas.openxmlformats.org/spreadsheetml/2006/main" count="336" uniqueCount="105">
  <si>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</si>
  <si>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</si>
  <si>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</si>
  <si>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</si>
  <si>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</si>
  <si>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</si>
  <si>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</si>
  <si>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</si>
  <si>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</si>
  <si>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</si>
  <si>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</si>
  <si>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</si>
  <si>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</si>
  <si>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</si>
  <si>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</si>
  <si>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</si>
  <si>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</si>
  <si>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</si>
  <si>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</si>
  <si>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</si>
  <si>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</si>
  <si>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</si>
  <si>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</si>
  <si>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</si>
  <si>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</si>
  <si>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</si>
  <si>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</si>
  <si>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</si>
  <si>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</si>
  <si>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</si>
  <si>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</si>
  <si>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</si>
  <si>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</si>
  <si>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</si>
  <si>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</si>
  <si>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</si>
  <si>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</si>
  <si>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</si>
  <si>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</si>
  <si>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</si>
  <si>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</si>
  <si>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</si>
  <si>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</si>
  <si>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</si>
  <si>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</si>
  <si>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</si>
  <si>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</si>
  <si>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</si>
  <si>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</si>
  <si>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</si>
  <si>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</si>
  <si>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</si>
  <si>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</si>
  <si>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</si>
  <si>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</si>
  <si>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</si>
  <si>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</si>
  <si>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</si>
  <si>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</si>
  <si>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</si>
  <si>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</si>
  <si>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</si>
  <si>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</si>
  <si>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</si>
  <si>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</si>
  <si>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</si>
  <si>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</si>
  <si>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</si>
  <si>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</si>
  <si>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</si>
  <si>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</si>
  <si>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</si>
  <si>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</si>
  <si>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</si>
  <si>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</si>
  <si>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</si>
  <si>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</si>
  <si>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</si>
  <si>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</si>
  <si>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</si>
  <si>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</si>
  <si>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</si>
  <si>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</si>
  <si>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</si>
  <si>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</si>
  <si>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</si>
  <si>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</si>
  <si>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</si>
  <si>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</si>
  <si>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</si>
  <si>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</si>
  <si>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</si>
  <si>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</si>
  <si>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</si>
  <si>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945 Long Version: 5/21/2018</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</si>
  <si>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</si>
  <si>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</si>
  <si>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</si>
  <si>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Aetna Life Insurance Company</t>
  </si>
  <si>
    <t>Heather</t>
  </si>
  <si>
    <t>LaBroad</t>
  </si>
  <si>
    <t>labroadh@aetna.com</t>
  </si>
  <si>
    <t>860-273-0670</t>
  </si>
  <si>
    <t>All allocations for expense categories were based on written premium percentages for Maine as a portion of the total company.</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</si>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</sst>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30"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sz val="11"/>
      <color rgb="FF1F497D"/>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6">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7" fillId="6" borderId="9" xfId="0" applyFont="1" applyFill="1" applyBorder="1"/>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8" xfId="0" applyFont="1" applyBorder="1" applyAlignment="1">
      <alignment horizontal="right"/>
    </xf>
    <xf numFmtId="0" fontId="27" fillId="6" borderId="0" xfId="0" applyFont="1" applyFill="1"/>
    <xf numFmtId="0" fontId="17" fillId="0" borderId="0" xfId="0" applyFont="1" applyAlignment="1">
      <alignment horizontal="left"/>
    </xf>
    <xf numFmtId="0" fontId="26" fillId="6" borderId="9" xfId="0" applyFont="1" applyFill="1" applyBorder="1" applyProtection="1">
      <protection locked="0"/>
    </xf>
    <xf numFmtId="0" fontId="29" fillId="0" borderId="0" xfId="0" applyFont="1" applyAlignment="1" applyProtection="1">
      <alignment vertical="center"/>
      <protection locked="0"/>
    </xf>
    <xf numFmtId="3" fontId="15" fillId="6" borderId="25"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164" fontId="12" fillId="6" borderId="15" xfId="0" applyNumberFormat="1" applyFont="1" applyFill="1" applyBorder="1" applyAlignment="1" applyProtection="1">
      <alignment vertical="center"/>
      <protection locked="0"/>
    </xf>
    <xf numFmtId="166" fontId="22" fillId="0" borderId="0" xfId="0" applyNumberFormat="1" applyFont="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99">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662874\AppData\Local\Microsoft\Windows\INetCache\Content.Outlook\BGFGD4H8\me_945_report_cont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_945_report_content"/>
    </sheetNames>
    <sheetDataSet>
      <sheetData sheetId="0" refreshError="1">
        <row r="30">
          <cell r="F30">
            <v>77820</v>
          </cell>
          <cell r="G30">
            <v>6165</v>
          </cell>
          <cell r="H30">
            <v>0</v>
          </cell>
        </row>
        <row r="31">
          <cell r="F31">
            <v>246</v>
          </cell>
          <cell r="G31">
            <v>95</v>
          </cell>
          <cell r="H31">
            <v>0</v>
          </cell>
        </row>
        <row r="34">
          <cell r="F34">
            <v>1748</v>
          </cell>
          <cell r="G34">
            <v>190</v>
          </cell>
          <cell r="H34">
            <v>0</v>
          </cell>
        </row>
        <row r="35">
          <cell r="F35">
            <v>1171</v>
          </cell>
          <cell r="G35">
            <v>114</v>
          </cell>
          <cell r="H35">
            <v>0</v>
          </cell>
        </row>
        <row r="36">
          <cell r="F36">
            <v>2234</v>
          </cell>
          <cell r="G36">
            <v>193</v>
          </cell>
          <cell r="H36">
            <v>0</v>
          </cell>
        </row>
        <row r="37">
          <cell r="F37">
            <v>31800</v>
          </cell>
          <cell r="G37">
            <v>3639</v>
          </cell>
          <cell r="H37">
            <v>0</v>
          </cell>
        </row>
        <row r="38">
          <cell r="F38">
            <v>68</v>
          </cell>
          <cell r="G38">
            <v>57</v>
          </cell>
          <cell r="H38">
            <v>0</v>
          </cell>
        </row>
        <row r="41">
          <cell r="F41">
            <v>782</v>
          </cell>
          <cell r="G41">
            <v>102</v>
          </cell>
          <cell r="H41">
            <v>0</v>
          </cell>
        </row>
        <row r="42">
          <cell r="F42">
            <v>457</v>
          </cell>
          <cell r="G42">
            <v>68</v>
          </cell>
          <cell r="H42">
            <v>0</v>
          </cell>
        </row>
        <row r="43">
          <cell r="F43">
            <v>814</v>
          </cell>
          <cell r="G43">
            <v>129</v>
          </cell>
          <cell r="H43">
            <v>0</v>
          </cell>
        </row>
        <row r="44">
          <cell r="F44">
            <v>47615</v>
          </cell>
          <cell r="G44">
            <v>2601</v>
          </cell>
          <cell r="H44">
            <v>0</v>
          </cell>
        </row>
        <row r="45">
          <cell r="F45">
            <v>98</v>
          </cell>
          <cell r="G45">
            <v>34</v>
          </cell>
          <cell r="H45">
            <v>0</v>
          </cell>
        </row>
        <row r="48">
          <cell r="F48">
            <v>1328</v>
          </cell>
          <cell r="G48">
            <v>98</v>
          </cell>
          <cell r="H48">
            <v>0</v>
          </cell>
        </row>
        <row r="49">
          <cell r="F49">
            <v>638</v>
          </cell>
          <cell r="G49">
            <v>42</v>
          </cell>
          <cell r="H49">
            <v>0</v>
          </cell>
        </row>
        <row r="50">
          <cell r="F50">
            <v>1149</v>
          </cell>
          <cell r="G50">
            <v>80</v>
          </cell>
          <cell r="H50">
            <v>0</v>
          </cell>
        </row>
        <row r="51">
          <cell r="F51">
            <v>21649</v>
          </cell>
          <cell r="G51">
            <v>2153</v>
          </cell>
          <cell r="H51">
            <v>0</v>
          </cell>
        </row>
        <row r="52">
          <cell r="F52">
            <v>33</v>
          </cell>
          <cell r="G52">
            <v>37</v>
          </cell>
          <cell r="H52">
            <v>0</v>
          </cell>
        </row>
        <row r="55">
          <cell r="F55">
            <v>640</v>
          </cell>
          <cell r="G55">
            <v>65</v>
          </cell>
          <cell r="H55">
            <v>0</v>
          </cell>
        </row>
        <row r="56">
          <cell r="F56">
            <v>307</v>
          </cell>
          <cell r="G56">
            <v>35</v>
          </cell>
          <cell r="H56">
            <v>0</v>
          </cell>
        </row>
        <row r="57">
          <cell r="F57">
            <v>598</v>
          </cell>
          <cell r="G57">
            <v>60</v>
          </cell>
          <cell r="H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B1" sqref="B1"/>
    </sheetView>
  </sheetViews>
  <sheetFormatPr defaultColWidth="9.140625" defaultRowHeight="15.75" x14ac:dyDescent="0.25"/>
  <cols>
    <col min="1" max="1" width="3.85546875" style="11" customWidth="1"/>
    <col min="2" max="5" width="9.140625" style="11"/>
    <col min="6" max="6" width="20.42578125" style="11" customWidth="1"/>
    <col min="7" max="9" width="9.140625" style="11"/>
    <col min="10" max="10" width="19" style="11" customWidth="1"/>
    <col min="11" max="11" width="15.28515625" style="11" bestFit="1" customWidth="1"/>
    <col min="12" max="14" width="9.140625" style="11"/>
    <col min="15" max="15" width="4.28515625" style="11" customWidth="1"/>
    <col min="16" max="16384" width="9.140625" style="11"/>
  </cols>
  <sheetData>
    <row r="1" spans="2:19" s="67" customFormat="1" ht="18.75" x14ac:dyDescent="0.3">
      <c r="B1" s="69" t="s">
        <v>9</v>
      </c>
      <c r="C1" s="69"/>
      <c r="D1" s="69"/>
      <c r="E1" s="106" t="s">
        <v>94</v>
      </c>
      <c r="F1" s="106"/>
      <c r="G1" s="69"/>
      <c r="H1" s="69"/>
      <c r="I1" s="69"/>
      <c r="J1" s="69"/>
      <c r="K1" s="69"/>
      <c r="L1" s="69"/>
      <c r="M1" s="69"/>
      <c r="N1" s="69"/>
      <c r="O1" s="69"/>
      <c r="P1" s="69"/>
      <c r="Q1" s="69"/>
      <c r="R1" s="69"/>
      <c r="S1" s="69"/>
    </row>
    <row r="2" spans="2:19" s="68" customFormat="1" ht="18.75" x14ac:dyDescent="0.3">
      <c r="B2" s="70" t="s">
        <v>95</v>
      </c>
      <c r="C2" s="70"/>
      <c r="D2" s="70"/>
      <c r="E2" s="70"/>
      <c r="F2" s="70"/>
      <c r="G2" s="70"/>
      <c r="H2" s="70"/>
      <c r="I2" s="70"/>
      <c r="J2" s="70"/>
      <c r="K2" s="70"/>
      <c r="L2" s="70"/>
      <c r="M2" s="70"/>
      <c r="N2" s="70"/>
      <c r="O2" s="70"/>
      <c r="P2" s="70"/>
      <c r="Q2" s="71"/>
      <c r="R2" s="71"/>
      <c r="S2" s="71"/>
    </row>
    <row r="3" spans="2:19" ht="19.5" thickBot="1" x14ac:dyDescent="0.35">
      <c r="B3" s="72" t="s">
        <v>0</v>
      </c>
      <c r="C3" s="72"/>
      <c r="D3" s="72"/>
      <c r="E3" s="72"/>
      <c r="F3" s="72"/>
      <c r="G3" s="73"/>
      <c r="H3" s="73"/>
      <c r="I3" s="73"/>
      <c r="J3" s="73"/>
      <c r="K3" s="73"/>
      <c r="L3" s="73"/>
      <c r="M3" s="73"/>
      <c r="N3" s="73"/>
      <c r="O3" s="73"/>
      <c r="P3" s="73"/>
      <c r="Q3" s="73"/>
      <c r="R3" s="73"/>
      <c r="S3" s="73"/>
    </row>
    <row r="4" spans="2:19" ht="19.5" thickBot="1" x14ac:dyDescent="0.35">
      <c r="B4" s="73" t="s">
        <v>1</v>
      </c>
      <c r="C4" s="73"/>
      <c r="D4" s="73"/>
      <c r="E4" s="107" t="s">
        <v>98</v>
      </c>
      <c r="F4" s="108"/>
      <c r="G4" s="108"/>
      <c r="H4" s="108"/>
      <c r="I4" s="108"/>
      <c r="J4" s="108"/>
      <c r="K4" s="109"/>
      <c r="L4" s="73"/>
      <c r="M4" s="73"/>
      <c r="N4" s="73"/>
      <c r="O4" s="73"/>
      <c r="P4" s="73"/>
      <c r="Q4" s="73"/>
      <c r="R4" s="73"/>
      <c r="S4" s="73"/>
    </row>
    <row r="5" spans="2:19" ht="19.5" thickBot="1" x14ac:dyDescent="0.35">
      <c r="B5" s="73" t="s">
        <v>2</v>
      </c>
      <c r="C5" s="73"/>
      <c r="D5" s="73"/>
      <c r="E5" s="107">
        <v>60054</v>
      </c>
      <c r="F5" s="108"/>
      <c r="G5" s="109"/>
      <c r="H5" s="73"/>
      <c r="I5" s="73"/>
      <c r="J5" s="73"/>
      <c r="K5" s="73"/>
      <c r="L5" s="73"/>
      <c r="M5" s="73"/>
      <c r="N5" s="73"/>
      <c r="O5" s="73"/>
      <c r="P5" s="73"/>
      <c r="Q5" s="73"/>
      <c r="R5" s="73"/>
      <c r="S5" s="73"/>
    </row>
    <row r="6" spans="2:19" ht="9.75" customHeight="1" x14ac:dyDescent="0.3">
      <c r="B6" s="73"/>
      <c r="C6" s="73"/>
      <c r="D6" s="73"/>
      <c r="E6" s="73"/>
      <c r="F6" s="73"/>
      <c r="G6" s="73"/>
      <c r="H6" s="73"/>
      <c r="I6" s="73"/>
      <c r="J6" s="73"/>
      <c r="K6" s="73"/>
      <c r="L6" s="73"/>
      <c r="M6" s="73"/>
      <c r="N6" s="73"/>
      <c r="O6" s="73"/>
      <c r="P6" s="73"/>
      <c r="Q6" s="73"/>
      <c r="R6" s="73"/>
      <c r="S6" s="73"/>
    </row>
    <row r="7" spans="2:19" ht="19.5" thickBot="1" x14ac:dyDescent="0.35">
      <c r="B7" s="72" t="s">
        <v>3</v>
      </c>
      <c r="C7" s="72"/>
      <c r="D7" s="72"/>
      <c r="E7" s="72"/>
      <c r="F7" s="72"/>
      <c r="G7" s="73"/>
      <c r="H7" s="73"/>
      <c r="I7" s="73"/>
      <c r="J7" s="73"/>
      <c r="K7" s="73"/>
      <c r="L7" s="73"/>
      <c r="M7" s="73"/>
      <c r="N7" s="73"/>
      <c r="O7" s="73"/>
      <c r="P7" s="73"/>
      <c r="Q7" s="73"/>
      <c r="R7" s="73"/>
      <c r="S7" s="73"/>
    </row>
    <row r="8" spans="2:19" ht="19.5" thickBot="1" x14ac:dyDescent="0.35">
      <c r="B8" s="73" t="s">
        <v>4</v>
      </c>
      <c r="C8" s="73"/>
      <c r="D8" s="107" t="s">
        <v>99</v>
      </c>
      <c r="E8" s="108"/>
      <c r="F8" s="108"/>
      <c r="G8" s="109"/>
      <c r="H8" s="73"/>
      <c r="I8" s="73"/>
      <c r="J8" s="94" t="s">
        <v>5</v>
      </c>
      <c r="K8" s="107" t="s">
        <v>100</v>
      </c>
      <c r="L8" s="108"/>
      <c r="M8" s="108"/>
      <c r="N8" s="109"/>
      <c r="P8" s="73"/>
      <c r="Q8" s="73"/>
      <c r="R8" s="73"/>
      <c r="S8" s="73"/>
    </row>
    <row r="9" spans="2:19" ht="19.5" thickBot="1" x14ac:dyDescent="0.35">
      <c r="B9" s="73" t="s">
        <v>91</v>
      </c>
      <c r="C9" s="73"/>
      <c r="D9" s="107" t="s">
        <v>101</v>
      </c>
      <c r="E9" s="108"/>
      <c r="F9" s="108"/>
      <c r="G9" s="108"/>
      <c r="H9" s="108"/>
      <c r="I9" s="109"/>
      <c r="J9" s="95" t="s">
        <v>6</v>
      </c>
      <c r="K9" s="110" t="s">
        <v>102</v>
      </c>
      <c r="L9" s="111"/>
      <c r="M9" s="111"/>
      <c r="N9" s="112"/>
    </row>
    <row r="10" spans="2:19" ht="12" customHeight="1" x14ac:dyDescent="0.3">
      <c r="B10" s="73"/>
      <c r="C10" s="73"/>
      <c r="D10" s="73"/>
      <c r="E10" s="73"/>
      <c r="F10" s="73"/>
      <c r="G10" s="73"/>
      <c r="H10" s="73"/>
      <c r="I10" s="73"/>
      <c r="J10" s="73"/>
      <c r="K10" s="73"/>
      <c r="L10" s="73"/>
      <c r="M10" s="73"/>
      <c r="N10" s="73"/>
      <c r="O10" s="73"/>
      <c r="P10" s="73"/>
      <c r="Q10" s="73"/>
      <c r="R10" s="73"/>
      <c r="S10" s="73"/>
    </row>
    <row r="11" spans="2:19" ht="19.5" thickBot="1" x14ac:dyDescent="0.35">
      <c r="B11" s="72" t="s">
        <v>10</v>
      </c>
      <c r="C11" s="72"/>
      <c r="D11" s="72"/>
      <c r="E11" s="72"/>
      <c r="F11" s="72"/>
      <c r="G11" s="73"/>
      <c r="H11" s="73"/>
      <c r="I11" s="73"/>
      <c r="J11" s="73"/>
      <c r="K11" s="73"/>
      <c r="L11" s="73"/>
      <c r="M11" s="73"/>
      <c r="N11" s="73"/>
    </row>
    <row r="12" spans="2:19" ht="19.5" thickBot="1" x14ac:dyDescent="0.35">
      <c r="B12" s="73" t="s">
        <v>7</v>
      </c>
      <c r="C12" s="75">
        <v>2018</v>
      </c>
      <c r="D12" s="73"/>
      <c r="E12" s="73"/>
      <c r="F12" s="73"/>
      <c r="G12" s="73"/>
      <c r="H12" s="73"/>
      <c r="I12" s="73"/>
      <c r="J12" s="73"/>
      <c r="K12" s="73"/>
      <c r="L12" s="73"/>
      <c r="M12" s="73"/>
      <c r="N12" s="73"/>
      <c r="O12" s="73"/>
      <c r="P12" s="73"/>
      <c r="Q12" s="73"/>
      <c r="R12" s="73"/>
      <c r="S12" s="73"/>
    </row>
    <row r="13" spans="2:19" ht="3" customHeight="1" thickBot="1" x14ac:dyDescent="0.35">
      <c r="B13" s="73"/>
      <c r="C13" s="96"/>
      <c r="D13" s="73"/>
      <c r="E13" s="73"/>
      <c r="F13" s="73"/>
      <c r="G13" s="73"/>
      <c r="H13" s="73"/>
      <c r="I13" s="73"/>
      <c r="J13" s="73"/>
      <c r="K13" s="73"/>
      <c r="L13" s="73"/>
      <c r="M13" s="73"/>
      <c r="N13" s="73"/>
      <c r="O13" s="73"/>
      <c r="P13" s="73"/>
      <c r="Q13" s="73"/>
      <c r="R13" s="73"/>
      <c r="S13" s="73"/>
    </row>
    <row r="14" spans="2:19" ht="19.5" thickBot="1" x14ac:dyDescent="0.35">
      <c r="B14" s="73" t="s">
        <v>97</v>
      </c>
      <c r="C14" s="73"/>
      <c r="D14" s="73"/>
      <c r="E14" s="73"/>
      <c r="F14" s="73"/>
      <c r="G14" s="73"/>
      <c r="H14" s="73"/>
      <c r="I14" s="73"/>
      <c r="J14" s="73"/>
      <c r="K14" s="73"/>
      <c r="L14" s="73"/>
      <c r="M14" s="73"/>
      <c r="O14" s="73"/>
      <c r="P14" s="98" t="s">
        <v>92</v>
      </c>
      <c r="R14" s="73"/>
      <c r="S14" s="73"/>
    </row>
    <row r="15" spans="2:19" ht="2.25" customHeight="1" x14ac:dyDescent="0.3">
      <c r="B15" s="73"/>
      <c r="C15" s="73"/>
      <c r="D15" s="73"/>
      <c r="E15" s="73"/>
      <c r="F15" s="73"/>
      <c r="G15" s="73"/>
      <c r="H15" s="73"/>
      <c r="I15" s="73"/>
      <c r="J15" s="73"/>
      <c r="K15" s="73"/>
      <c r="L15" s="74"/>
      <c r="M15" s="73"/>
      <c r="N15" s="73"/>
      <c r="O15" s="76"/>
      <c r="P15" s="73"/>
      <c r="Q15" s="73"/>
      <c r="R15" s="73"/>
      <c r="S15" s="73"/>
    </row>
    <row r="16" spans="2:19" x14ac:dyDescent="0.25">
      <c r="B16" s="67" t="s">
        <v>96</v>
      </c>
      <c r="C16" s="67"/>
      <c r="D16" s="67"/>
      <c r="E16" s="67"/>
      <c r="F16" s="67"/>
      <c r="G16" s="67"/>
      <c r="H16" s="67"/>
      <c r="I16" s="67"/>
      <c r="J16" s="67"/>
      <c r="K16" s="67"/>
    </row>
    <row r="17" spans="2:19" x14ac:dyDescent="0.25">
      <c r="B17" s="67" t="s">
        <v>76</v>
      </c>
      <c r="C17" s="67"/>
      <c r="D17" s="67"/>
      <c r="E17" s="67"/>
      <c r="F17" s="67"/>
      <c r="G17" s="67"/>
      <c r="H17" s="67"/>
      <c r="I17" s="67"/>
      <c r="J17" s="67"/>
      <c r="K17" s="67"/>
    </row>
    <row r="18" spans="2:19" ht="18.75" x14ac:dyDescent="0.3">
      <c r="B18" s="73"/>
      <c r="C18" s="73"/>
      <c r="D18" s="73"/>
      <c r="E18" s="73"/>
      <c r="F18" s="73"/>
      <c r="G18" s="73"/>
      <c r="H18" s="73"/>
      <c r="I18" s="73"/>
      <c r="J18" s="73"/>
      <c r="K18" s="73"/>
      <c r="L18" s="73"/>
      <c r="M18" s="73"/>
      <c r="N18" s="73"/>
      <c r="O18" s="73"/>
      <c r="P18" s="73"/>
      <c r="Q18" s="73"/>
      <c r="R18" s="73"/>
      <c r="S18" s="73"/>
    </row>
    <row r="19" spans="2:19" ht="18.75" x14ac:dyDescent="0.3">
      <c r="B19" s="72"/>
      <c r="C19" s="72"/>
      <c r="D19" s="72"/>
      <c r="E19" s="72"/>
      <c r="F19" s="72"/>
      <c r="G19" s="73"/>
      <c r="H19" s="73"/>
      <c r="I19" s="73"/>
      <c r="J19" s="73"/>
      <c r="K19" s="73"/>
      <c r="L19" s="73"/>
      <c r="M19" s="73"/>
      <c r="N19" s="73"/>
      <c r="O19" s="73"/>
      <c r="P19" s="73"/>
      <c r="Q19" s="73"/>
      <c r="R19" s="73"/>
      <c r="S19" s="73"/>
    </row>
    <row r="50" spans="2:2" x14ac:dyDescent="0.25">
      <c r="B50" s="11" t="s">
        <v>92</v>
      </c>
    </row>
    <row r="51" spans="2:2" x14ac:dyDescent="0.25">
      <c r="B51" s="11" t="s">
        <v>93</v>
      </c>
    </row>
  </sheetData>
  <sheetProtection algorithmName="SHA-512" hashValue="K4j/cNNs0xXM5CKOqmpxOgPVXUgIIt1FX1hXRzJAz92NWDAk38SNBsGoxul0Wfbq8+f1i0X8bLUhzqEiGtDAfA==" saltValue="iIAJqkvQNVYE0J/UvI6dig=="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headerFooter>
    <oddFooter>&amp;L&amp;1#&amp;"Calibri"&amp;8&amp;K414141Proprietary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2"/>
  <sheetViews>
    <sheetView showGridLines="0" showRowColHeaders="0" zoomScaleNormal="100" workbookViewId="0">
      <pane ySplit="4" topLeftCell="A5" activePane="bottomLeft" state="frozenSplit"/>
      <selection activeCell="C1" sqref="C1:G65536"/>
      <selection pane="bottomLeft" activeCell="C34" sqref="C34"/>
    </sheetView>
  </sheetViews>
  <sheetFormatPr defaultColWidth="9.140625" defaultRowHeight="15.75" x14ac:dyDescent="0.25"/>
  <cols>
    <col min="1" max="1" width="10.7109375" style="11" customWidth="1"/>
    <col min="2" max="2" width="104.28515625" style="1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71</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56"/>
    </row>
    <row r="5" spans="1:7" ht="16.5" thickBot="1" x14ac:dyDescent="0.3">
      <c r="A5" s="13">
        <v>1</v>
      </c>
      <c r="B5" s="24" t="s">
        <v>18</v>
      </c>
      <c r="C5" s="44">
        <f>'Area 1 Data'!C5+'Area 2 Data'!C5+'Area 3 Data'!C5+'Area 4 Data'!C5</f>
        <v>178884</v>
      </c>
      <c r="D5" s="44">
        <f>'Area 1 Data'!D5+'Area 2 Data'!D5+'Area 3 Data'!D5+'Area 4 Data'!D5</f>
        <v>14558</v>
      </c>
      <c r="E5" s="44">
        <f>'Area 1 Data'!E5+'Area 2 Data'!E5+'Area 3 Data'!E5+'Area 4 Data'!E5</f>
        <v>0</v>
      </c>
      <c r="F5" s="44">
        <f>'Area 1 Data'!F5+'Area 2 Data'!F5+'Area 3 Data'!F5+'Area 4 Data'!F5</f>
        <v>312596</v>
      </c>
      <c r="G5" s="44">
        <f t="shared" ref="G5:G12" si="0">SUM(C5:F5)</f>
        <v>506038</v>
      </c>
    </row>
    <row r="6" spans="1:7" ht="16.5" thickBot="1" x14ac:dyDescent="0.3">
      <c r="A6" s="14">
        <v>2</v>
      </c>
      <c r="B6" s="24" t="s">
        <v>19</v>
      </c>
      <c r="C6" s="44">
        <f>'Area 1 Data'!C6+'Area 2 Data'!C6+'Area 3 Data'!C6+'Area 4 Data'!C6</f>
        <v>445</v>
      </c>
      <c r="D6" s="44">
        <f>'Area 1 Data'!D6+'Area 2 Data'!D6+'Area 3 Data'!D6+'Area 4 Data'!D6</f>
        <v>223</v>
      </c>
      <c r="E6" s="44">
        <f>'Area 1 Data'!E6+'Area 2 Data'!E6+'Area 3 Data'!E6+'Area 4 Data'!E6</f>
        <v>0</v>
      </c>
      <c r="F6" s="44">
        <f>'Area 1 Data'!F6+'Area 2 Data'!F6+'Area 3 Data'!F6+'Area 4 Data'!F6</f>
        <v>457</v>
      </c>
      <c r="G6" s="45">
        <f t="shared" si="0"/>
        <v>1125</v>
      </c>
    </row>
    <row r="7" spans="1:7" ht="16.5" thickBot="1" x14ac:dyDescent="0.3">
      <c r="A7" s="14" t="s">
        <v>20</v>
      </c>
      <c r="B7" s="24" t="s">
        <v>21</v>
      </c>
      <c r="C7" s="4">
        <v>0</v>
      </c>
      <c r="D7" s="4">
        <v>5</v>
      </c>
      <c r="E7" s="4">
        <v>0</v>
      </c>
      <c r="F7" s="4">
        <v>0</v>
      </c>
      <c r="G7" s="45">
        <f t="shared" si="0"/>
        <v>5</v>
      </c>
    </row>
    <row r="8" spans="1:7" ht="16.5" thickBot="1" x14ac:dyDescent="0.3">
      <c r="A8" s="14" t="s">
        <v>22</v>
      </c>
      <c r="B8" s="24" t="s">
        <v>23</v>
      </c>
      <c r="C8" s="55">
        <v>0</v>
      </c>
      <c r="D8" s="4">
        <v>4</v>
      </c>
      <c r="E8" s="4">
        <v>0</v>
      </c>
      <c r="F8" s="55">
        <v>0</v>
      </c>
      <c r="G8" s="45">
        <f t="shared" si="0"/>
        <v>4</v>
      </c>
    </row>
    <row r="9" spans="1:7" ht="16.5" thickBot="1" x14ac:dyDescent="0.3">
      <c r="A9" s="14">
        <v>3</v>
      </c>
      <c r="B9" s="24" t="s">
        <v>24</v>
      </c>
      <c r="C9" s="57">
        <f>'Area 1 Data'!C7+'Area 2 Data'!C7+'Area 3 Data'!C7+'Area 4 Data'!C7</f>
        <v>4498</v>
      </c>
      <c r="D9" s="57">
        <f>'Area 1 Data'!D7+'Area 2 Data'!D7+'Area 3 Data'!D7+'Area 4 Data'!D7</f>
        <v>455</v>
      </c>
      <c r="E9" s="57">
        <f>'Area 1 Data'!E7+'Area 2 Data'!E7+'Area 3 Data'!E7+'Area 4 Data'!E7</f>
        <v>0</v>
      </c>
      <c r="F9" s="57">
        <f>'Area 1 Data'!F7+'Area 2 Data'!F7+'Area 3 Data'!F7+'Area 4 Data'!F7</f>
        <v>403</v>
      </c>
      <c r="G9" s="45">
        <f t="shared" si="0"/>
        <v>5356</v>
      </c>
    </row>
    <row r="10" spans="1:7" ht="16.5" thickBot="1" x14ac:dyDescent="0.3">
      <c r="A10" s="14">
        <v>4</v>
      </c>
      <c r="B10" s="24" t="s">
        <v>25</v>
      </c>
      <c r="C10" s="57">
        <f>'Area 1 Data'!C8+'Area 2 Data'!C8+'Area 3 Data'!C8+'Area 4 Data'!C8</f>
        <v>2573</v>
      </c>
      <c r="D10" s="57">
        <f>'Area 1 Data'!D8+'Area 2 Data'!D8+'Area 3 Data'!D8+'Area 4 Data'!D8</f>
        <v>259</v>
      </c>
      <c r="E10" s="57">
        <f>'Area 1 Data'!E8+'Area 2 Data'!E8+'Area 3 Data'!E8+'Area 4 Data'!E8</f>
        <v>0</v>
      </c>
      <c r="F10" s="57">
        <f>'Area 1 Data'!F8+'Area 2 Data'!F8+'Area 3 Data'!F8+'Area 4 Data'!F8</f>
        <v>14405</v>
      </c>
      <c r="G10" s="45">
        <f t="shared" si="0"/>
        <v>17237</v>
      </c>
    </row>
    <row r="11" spans="1:7" ht="16.5" thickBot="1" x14ac:dyDescent="0.3">
      <c r="A11" s="14">
        <v>5</v>
      </c>
      <c r="B11" s="24" t="s">
        <v>26</v>
      </c>
      <c r="C11" s="57">
        <f>'Area 1 Data'!C9+'Area 2 Data'!C9+'Area 3 Data'!C9+'Area 4 Data'!C9</f>
        <v>4795</v>
      </c>
      <c r="D11" s="57">
        <f>'Area 1 Data'!D9+'Area 2 Data'!D9+'Area 3 Data'!D9+'Area 4 Data'!D9</f>
        <v>462</v>
      </c>
      <c r="E11" s="57">
        <f>'Area 1 Data'!E9+'Area 2 Data'!E9+'Area 3 Data'!E9+'Area 4 Data'!E9</f>
        <v>0</v>
      </c>
      <c r="F11" s="57">
        <f>'Area 1 Data'!F9+'Area 2 Data'!F9+'Area 3 Data'!F9+'Area 4 Data'!F9</f>
        <v>11273</v>
      </c>
      <c r="G11" s="45">
        <f t="shared" si="0"/>
        <v>16530</v>
      </c>
    </row>
    <row r="12" spans="1:7" ht="16.5" thickBot="1" x14ac:dyDescent="0.3">
      <c r="A12" s="1" t="s">
        <v>27</v>
      </c>
      <c r="B12" s="24" t="s">
        <v>28</v>
      </c>
      <c r="C12" s="45">
        <f>SUM(C9:C11)</f>
        <v>11866</v>
      </c>
      <c r="D12" s="45">
        <f>SUM(D9:D11)</f>
        <v>1176</v>
      </c>
      <c r="E12" s="45">
        <f>SUM(E9:E11)</f>
        <v>0</v>
      </c>
      <c r="F12" s="45">
        <f>SUM(F9:F11)</f>
        <v>26081</v>
      </c>
      <c r="G12" s="45">
        <f t="shared" si="0"/>
        <v>39123</v>
      </c>
    </row>
    <row r="13" spans="1:7" ht="16.5" thickBot="1" x14ac:dyDescent="0.3">
      <c r="A13" s="18"/>
      <c r="B13" s="18" t="s">
        <v>29</v>
      </c>
      <c r="C13" s="22"/>
      <c r="D13" s="22"/>
      <c r="E13" s="22"/>
      <c r="F13" s="22"/>
      <c r="G13" s="46"/>
    </row>
    <row r="14" spans="1:7" ht="16.5" thickBot="1" x14ac:dyDescent="0.3">
      <c r="A14" s="13">
        <v>6</v>
      </c>
      <c r="B14" s="24" t="s">
        <v>30</v>
      </c>
      <c r="C14" s="58">
        <f>'Area 1 Data'!C11+'Area 2 Data'!C11+'Area 3 Data'!C11+'Area 4 Data'!C11</f>
        <v>51802956.014434554</v>
      </c>
      <c r="D14" s="58">
        <f>'Area 1 Data'!D11+'Area 2 Data'!D11+'Area 3 Data'!D11+'Area 4 Data'!D11</f>
        <v>27951245.211947165</v>
      </c>
      <c r="E14" s="58">
        <f>'Area 1 Data'!E11+'Area 2 Data'!E11+'Area 3 Data'!E11+'Area 4 Data'!E11</f>
        <v>0</v>
      </c>
      <c r="F14" s="58">
        <f>'Area 1 Data'!F11+'Area 2 Data'!F11+'Area 3 Data'!F11+'Area 4 Data'!F11</f>
        <v>28322538.047889613</v>
      </c>
      <c r="G14" s="51">
        <f t="shared" ref="G14:G21" si="1">SUM(C14:F14)</f>
        <v>108076739.27427134</v>
      </c>
    </row>
    <row r="15" spans="1:7" ht="16.5" thickBot="1" x14ac:dyDescent="0.3">
      <c r="A15" s="14">
        <v>7</v>
      </c>
      <c r="B15" s="24" t="s">
        <v>31</v>
      </c>
      <c r="C15" s="58">
        <f>'Area 1 Data'!C12+'Area 2 Data'!C12+'Area 3 Data'!C12+'Area 4 Data'!C12</f>
        <v>51796219.485396564</v>
      </c>
      <c r="D15" s="58">
        <f>'Area 1 Data'!D12+'Area 2 Data'!D12+'Area 3 Data'!D12+'Area 4 Data'!D12</f>
        <v>27949719.39476594</v>
      </c>
      <c r="E15" s="58">
        <f>'Area 1 Data'!E12+'Area 2 Data'!E12+'Area 3 Data'!E12+'Area 4 Data'!E12</f>
        <v>0</v>
      </c>
      <c r="F15" s="58">
        <f>'Area 1 Data'!F12+'Area 2 Data'!F12+'Area 3 Data'!F12+'Area 4 Data'!F12</f>
        <v>28331748.999999996</v>
      </c>
      <c r="G15" s="51">
        <f t="shared" si="1"/>
        <v>108077687.88016251</v>
      </c>
    </row>
    <row r="16" spans="1:7" ht="16.5" thickBot="1" x14ac:dyDescent="0.3">
      <c r="A16" s="14">
        <v>8</v>
      </c>
      <c r="B16" s="24" t="s">
        <v>32</v>
      </c>
      <c r="C16" s="48">
        <v>51796219.485396564</v>
      </c>
      <c r="D16" s="48">
        <v>27949719.39476594</v>
      </c>
      <c r="E16" s="48">
        <v>0</v>
      </c>
      <c r="F16" s="48">
        <v>28331748.999999996</v>
      </c>
      <c r="G16" s="51">
        <f t="shared" si="1"/>
        <v>108077687.88016251</v>
      </c>
    </row>
    <row r="17" spans="1:7" ht="16.5" thickBot="1" x14ac:dyDescent="0.3">
      <c r="A17" s="14">
        <v>9</v>
      </c>
      <c r="B17" s="24" t="s">
        <v>33</v>
      </c>
      <c r="C17" s="48">
        <v>0</v>
      </c>
      <c r="D17" s="48">
        <v>0</v>
      </c>
      <c r="E17" s="48">
        <v>0</v>
      </c>
      <c r="F17" s="48">
        <v>0</v>
      </c>
      <c r="G17" s="51">
        <f t="shared" si="1"/>
        <v>0</v>
      </c>
    </row>
    <row r="18" spans="1:7" ht="16.5" thickBot="1" x14ac:dyDescent="0.3">
      <c r="A18" s="14">
        <v>10</v>
      </c>
      <c r="B18" s="24" t="s">
        <v>34</v>
      </c>
      <c r="C18" s="59">
        <f>'Area 1 Data'!C13+'Area 2 Data'!C13+'Area 3 Data'!C13+'Area 4 Data'!C13</f>
        <v>0</v>
      </c>
      <c r="D18" s="59">
        <f>'Area 1 Data'!D13+'Area 2 Data'!D13+'Area 3 Data'!D13+'Area 4 Data'!D13</f>
        <v>0</v>
      </c>
      <c r="E18" s="59">
        <f>'Area 1 Data'!E13+'Area 2 Data'!E13+'Area 3 Data'!E13+'Area 4 Data'!E13</f>
        <v>0</v>
      </c>
      <c r="F18" s="60">
        <v>0</v>
      </c>
      <c r="G18" s="51">
        <f>'Area 1 Data'!G13+'Area 2 Data'!G13+'Area 3 Data'!G13+'Area 4 Data'!G13</f>
        <v>0</v>
      </c>
    </row>
    <row r="19" spans="1:7" ht="16.5" thickBot="1" x14ac:dyDescent="0.3">
      <c r="A19" s="14">
        <v>11</v>
      </c>
      <c r="B19" s="24" t="s">
        <v>35</v>
      </c>
      <c r="C19" s="59">
        <f>'Area 1 Data'!C14+'Area 2 Data'!C14+'Area 3 Data'!C14+'Area 4 Data'!C14</f>
        <v>0</v>
      </c>
      <c r="D19" s="59">
        <f>'Area 1 Data'!D14+'Area 2 Data'!D14+'Area 3 Data'!D14+'Area 4 Data'!D14</f>
        <v>0</v>
      </c>
      <c r="E19" s="59">
        <f>'Area 1 Data'!E14+'Area 2 Data'!E14+'Area 3 Data'!E14+'Area 4 Data'!E14</f>
        <v>0</v>
      </c>
      <c r="F19" s="60">
        <v>0</v>
      </c>
      <c r="G19" s="51">
        <f>'Area 1 Data'!G14+'Area 2 Data'!G14+'Area 3 Data'!G14+'Area 4 Data'!G14</f>
        <v>0</v>
      </c>
    </row>
    <row r="20" spans="1:7" ht="16.5" thickBot="1" x14ac:dyDescent="0.3">
      <c r="A20" s="14">
        <v>13</v>
      </c>
      <c r="B20" s="24" t="s">
        <v>36</v>
      </c>
      <c r="C20" s="48">
        <v>0</v>
      </c>
      <c r="D20" s="48">
        <v>0</v>
      </c>
      <c r="E20" s="48">
        <v>0</v>
      </c>
      <c r="F20" s="48">
        <v>0</v>
      </c>
      <c r="G20" s="51">
        <f t="shared" si="1"/>
        <v>0</v>
      </c>
    </row>
    <row r="21" spans="1:7" ht="16.5" thickBot="1" x14ac:dyDescent="0.3">
      <c r="A21" s="1">
        <v>14</v>
      </c>
      <c r="B21" s="24" t="s">
        <v>37</v>
      </c>
      <c r="C21" s="51">
        <f>SUM(C16:C20)</f>
        <v>51796219.485396564</v>
      </c>
      <c r="D21" s="51">
        <f>SUM(D16:D20)</f>
        <v>27949719.39476594</v>
      </c>
      <c r="E21" s="51">
        <f>SUM(E16:E20)</f>
        <v>0</v>
      </c>
      <c r="F21" s="51">
        <f>SUM(F16:F20)</f>
        <v>28331748.999999996</v>
      </c>
      <c r="G21" s="51">
        <f t="shared" si="1"/>
        <v>108077687.88016251</v>
      </c>
    </row>
    <row r="22" spans="1:7" ht="16.5" thickBot="1" x14ac:dyDescent="0.3">
      <c r="A22" s="18"/>
      <c r="B22" s="18" t="s">
        <v>38</v>
      </c>
      <c r="C22" s="61"/>
      <c r="D22" s="61"/>
      <c r="E22" s="61"/>
      <c r="F22" s="61"/>
      <c r="G22" s="62"/>
    </row>
    <row r="23" spans="1:7" ht="16.5" thickBot="1" x14ac:dyDescent="0.3">
      <c r="A23" s="13">
        <v>15</v>
      </c>
      <c r="B23" s="24" t="s">
        <v>39</v>
      </c>
      <c r="C23" s="63">
        <f>'Area 1 Data'!C16+'Area 2 Data'!C16+'Area 3 Data'!C16+'Area 4 Data'!C16</f>
        <v>17125483.720000003</v>
      </c>
      <c r="D23" s="63">
        <f>'Area 1 Data'!D16+'Area 2 Data'!D16+'Area 3 Data'!D16+'Area 4 Data'!D16</f>
        <v>1254590.97</v>
      </c>
      <c r="E23" s="63">
        <f>'Area 1 Data'!E16+'Area 2 Data'!E16+'Area 3 Data'!E16+'Area 4 Data'!E16</f>
        <v>0</v>
      </c>
      <c r="F23" s="64">
        <v>0</v>
      </c>
      <c r="G23" s="51">
        <f>'Area 1 Data'!G16+'Area 2 Data'!G16+'Area 3 Data'!G16+'Area 4 Data'!G16</f>
        <v>18380074.690000001</v>
      </c>
    </row>
    <row r="24" spans="1:7" ht="16.5" thickBot="1" x14ac:dyDescent="0.3">
      <c r="A24" s="14">
        <v>16</v>
      </c>
      <c r="B24" s="24" t="s">
        <v>40</v>
      </c>
      <c r="C24" s="63">
        <f>'Area 1 Data'!C17+'Area 2 Data'!C17+'Area 3 Data'!C17+'Area 4 Data'!C17</f>
        <v>18749152.669999998</v>
      </c>
      <c r="D24" s="63">
        <f>'Area 1 Data'!D17+'Area 2 Data'!D17+'Area 3 Data'!D17+'Area 4 Data'!D17</f>
        <v>1995466.5300000003</v>
      </c>
      <c r="E24" s="63">
        <f>'Area 1 Data'!E17+'Area 2 Data'!E17+'Area 3 Data'!E17+'Area 4 Data'!E17</f>
        <v>0</v>
      </c>
      <c r="F24" s="60">
        <v>0</v>
      </c>
      <c r="G24" s="51">
        <f>'Area 1 Data'!G17+'Area 2 Data'!G17+'Area 3 Data'!G17+'Area 4 Data'!G17</f>
        <v>20744619.199999999</v>
      </c>
    </row>
    <row r="25" spans="1:7" ht="16.5" thickBot="1" x14ac:dyDescent="0.3">
      <c r="A25" s="14">
        <v>17</v>
      </c>
      <c r="B25" s="24" t="s">
        <v>41</v>
      </c>
      <c r="C25" s="63">
        <f>'Area 1 Data'!C18+'Area 2 Data'!C18+'Area 3 Data'!C18+'Area 4 Data'!C18</f>
        <v>12952396.1</v>
      </c>
      <c r="D25" s="63">
        <f>'Area 1 Data'!D18+'Area 2 Data'!D18+'Area 3 Data'!D18+'Area 4 Data'!D18</f>
        <v>842075.42</v>
      </c>
      <c r="E25" s="63">
        <f>'Area 1 Data'!E18+'Area 2 Data'!E18+'Area 3 Data'!E18+'Area 4 Data'!E18</f>
        <v>0</v>
      </c>
      <c r="F25" s="60">
        <v>0</v>
      </c>
      <c r="G25" s="51">
        <f>'Area 1 Data'!G18+'Area 2 Data'!G18+'Area 3 Data'!G18+'Area 4 Data'!G18</f>
        <v>13794471.52</v>
      </c>
    </row>
    <row r="26" spans="1:7" ht="16.5" thickBot="1" x14ac:dyDescent="0.3">
      <c r="A26" s="14">
        <v>18</v>
      </c>
      <c r="B26" s="24" t="s">
        <v>42</v>
      </c>
      <c r="C26" s="63">
        <f>'Area 1 Data'!C19+'Area 2 Data'!C19+'Area 3 Data'!C19+'Area 4 Data'!C19</f>
        <v>0</v>
      </c>
      <c r="D26" s="63">
        <f>'Area 1 Data'!D19+'Area 2 Data'!D19+'Area 3 Data'!D19+'Area 4 Data'!D19</f>
        <v>0</v>
      </c>
      <c r="E26" s="63">
        <f>'Area 1 Data'!E19+'Area 2 Data'!E19+'Area 3 Data'!E19+'Area 4 Data'!E19</f>
        <v>0</v>
      </c>
      <c r="F26" s="60">
        <v>0</v>
      </c>
      <c r="G26" s="51">
        <f>'Area 1 Data'!G19+'Area 2 Data'!G19+'Area 3 Data'!G19+'Area 4 Data'!G19</f>
        <v>0</v>
      </c>
    </row>
    <row r="27" spans="1:7" ht="16.5" thickBot="1" x14ac:dyDescent="0.3">
      <c r="A27" s="14">
        <v>19</v>
      </c>
      <c r="B27" s="24" t="s">
        <v>43</v>
      </c>
      <c r="C27" s="63">
        <f>'Area 1 Data'!C20+'Area 2 Data'!C20+'Area 3 Data'!C20+'Area 4 Data'!C20</f>
        <v>0</v>
      </c>
      <c r="D27" s="63">
        <f>'Area 1 Data'!D20+'Area 2 Data'!D20+'Area 3 Data'!D20+'Area 4 Data'!D20</f>
        <v>0</v>
      </c>
      <c r="E27" s="63">
        <f>'Area 1 Data'!E20+'Area 2 Data'!E20+'Area 3 Data'!E20+'Area 4 Data'!E20</f>
        <v>0</v>
      </c>
      <c r="F27" s="60">
        <v>0</v>
      </c>
      <c r="G27" s="51">
        <f>'Area 1 Data'!G20+'Area 2 Data'!G20+'Area 3 Data'!G20+'Area 4 Data'!G20</f>
        <v>0</v>
      </c>
    </row>
    <row r="28" spans="1:7" ht="16.5" thickBot="1" x14ac:dyDescent="0.3">
      <c r="A28" s="14">
        <v>20</v>
      </c>
      <c r="B28" s="24" t="s">
        <v>44</v>
      </c>
      <c r="C28" s="63">
        <f>'Area 1 Data'!C21+'Area 2 Data'!C21+'Area 3 Data'!C21+'Area 4 Data'!C21</f>
        <v>10984696.420000002</v>
      </c>
      <c r="D28" s="63">
        <f>'Area 1 Data'!D21+'Area 2 Data'!D21+'Area 3 Data'!D21+'Area 4 Data'!D21</f>
        <v>2467627.8000000003</v>
      </c>
      <c r="E28" s="63">
        <f>'Area 1 Data'!E21+'Area 2 Data'!E21+'Area 3 Data'!E21+'Area 4 Data'!E21</f>
        <v>0</v>
      </c>
      <c r="F28" s="60">
        <v>0</v>
      </c>
      <c r="G28" s="51">
        <f>'Area 1 Data'!G21+'Area 2 Data'!G21+'Area 3 Data'!G21+'Area 4 Data'!G21</f>
        <v>13452324.219999999</v>
      </c>
    </row>
    <row r="29" spans="1:7" ht="16.5" thickBot="1" x14ac:dyDescent="0.3">
      <c r="A29" s="14">
        <v>21</v>
      </c>
      <c r="B29" s="24" t="s">
        <v>45</v>
      </c>
      <c r="C29" s="63">
        <f>'Area 1 Data'!C22+'Area 2 Data'!C22+'Area 3 Data'!C22+'Area 4 Data'!C22</f>
        <v>10056953.859999999</v>
      </c>
      <c r="D29" s="63">
        <f>'Area 1 Data'!D22+'Area 2 Data'!D22+'Area 3 Data'!D22+'Area 4 Data'!D22</f>
        <v>11812180.060000001</v>
      </c>
      <c r="E29" s="63">
        <f>'Area 1 Data'!E22+'Area 2 Data'!E22+'Area 3 Data'!E22+'Area 4 Data'!E22</f>
        <v>0</v>
      </c>
      <c r="F29" s="60">
        <v>0</v>
      </c>
      <c r="G29" s="51">
        <f>'Area 1 Data'!G22+'Area 2 Data'!G22+'Area 3 Data'!G22+'Area 4 Data'!G22</f>
        <v>21869133.919999998</v>
      </c>
    </row>
    <row r="30" spans="1:7" ht="16.5" thickBot="1" x14ac:dyDescent="0.3">
      <c r="A30" s="14">
        <v>22</v>
      </c>
      <c r="B30" s="24" t="s">
        <v>46</v>
      </c>
      <c r="C30" s="48">
        <v>0</v>
      </c>
      <c r="D30" s="48">
        <v>0</v>
      </c>
      <c r="E30" s="48">
        <v>0</v>
      </c>
      <c r="F30" s="60">
        <v>0</v>
      </c>
      <c r="G30" s="51">
        <f t="shared" ref="G30:G47" si="2">SUM(C30:F30)</f>
        <v>0</v>
      </c>
    </row>
    <row r="31" spans="1:7" ht="16.5" thickBot="1" x14ac:dyDescent="0.3">
      <c r="A31" s="14">
        <v>23</v>
      </c>
      <c r="B31" s="24" t="s">
        <v>47</v>
      </c>
      <c r="C31" s="48">
        <v>0</v>
      </c>
      <c r="D31" s="48">
        <v>0</v>
      </c>
      <c r="E31" s="48">
        <v>0</v>
      </c>
      <c r="F31" s="60">
        <v>0</v>
      </c>
      <c r="G31" s="51">
        <f t="shared" si="2"/>
        <v>0</v>
      </c>
    </row>
    <row r="32" spans="1:7" ht="16.5" thickBot="1" x14ac:dyDescent="0.3">
      <c r="A32" s="14">
        <v>24</v>
      </c>
      <c r="B32" s="24" t="s">
        <v>48</v>
      </c>
      <c r="C32" s="48">
        <v>0</v>
      </c>
      <c r="D32" s="48">
        <v>0</v>
      </c>
      <c r="E32" s="48">
        <v>0</v>
      </c>
      <c r="F32" s="48">
        <v>0</v>
      </c>
      <c r="G32" s="51">
        <f t="shared" si="2"/>
        <v>0</v>
      </c>
    </row>
    <row r="33" spans="1:7" ht="16.5" thickBot="1" x14ac:dyDescent="0.3">
      <c r="A33" s="14">
        <v>25</v>
      </c>
      <c r="B33" s="24" t="s">
        <v>77</v>
      </c>
      <c r="C33" s="51">
        <f>SUM(C23:C31)-C32</f>
        <v>69868682.770000011</v>
      </c>
      <c r="D33" s="51">
        <f>SUM(D23:D31)-D32</f>
        <v>18371940.780000001</v>
      </c>
      <c r="E33" s="51">
        <f>SUM(E23:E31)-E32</f>
        <v>0</v>
      </c>
      <c r="F33" s="48">
        <v>0</v>
      </c>
      <c r="G33" s="51">
        <f t="shared" si="2"/>
        <v>88240623.550000012</v>
      </c>
    </row>
    <row r="34" spans="1:7" ht="16.5" thickBot="1" x14ac:dyDescent="0.3">
      <c r="A34" s="14">
        <v>26</v>
      </c>
      <c r="B34" s="24" t="s">
        <v>49</v>
      </c>
      <c r="C34" s="48">
        <v>0</v>
      </c>
      <c r="D34" s="48">
        <v>0</v>
      </c>
      <c r="E34" s="48">
        <v>0</v>
      </c>
      <c r="F34" s="48">
        <v>0</v>
      </c>
      <c r="G34" s="51">
        <f t="shared" si="2"/>
        <v>0</v>
      </c>
    </row>
    <row r="35" spans="1:7" ht="16.5" thickBot="1" x14ac:dyDescent="0.3">
      <c r="A35" s="14">
        <v>27</v>
      </c>
      <c r="B35" s="24" t="s">
        <v>50</v>
      </c>
      <c r="C35" s="105">
        <v>1295679.4914605846</v>
      </c>
      <c r="D35" s="105">
        <v>699107.88820264419</v>
      </c>
      <c r="E35" s="48">
        <v>0</v>
      </c>
      <c r="F35" s="48">
        <v>708394.54961869947</v>
      </c>
      <c r="G35" s="51">
        <f t="shared" si="2"/>
        <v>2703181.9292819281</v>
      </c>
    </row>
    <row r="36" spans="1:7" ht="16.5" thickBot="1" x14ac:dyDescent="0.3">
      <c r="A36" s="14">
        <v>28</v>
      </c>
      <c r="B36" s="24" t="s">
        <v>51</v>
      </c>
      <c r="C36" s="48">
        <v>0</v>
      </c>
      <c r="D36" s="48">
        <v>0</v>
      </c>
      <c r="E36" s="48">
        <v>0</v>
      </c>
      <c r="F36" s="48">
        <v>0</v>
      </c>
      <c r="G36" s="51">
        <f t="shared" si="2"/>
        <v>0</v>
      </c>
    </row>
    <row r="37" spans="1:7" ht="16.5" thickBot="1" x14ac:dyDescent="0.3">
      <c r="A37" s="14">
        <v>29</v>
      </c>
      <c r="B37" s="24" t="s">
        <v>52</v>
      </c>
      <c r="C37" s="48">
        <v>2977826.6447492721</v>
      </c>
      <c r="D37" s="48">
        <v>1606741.5674670031</v>
      </c>
      <c r="E37" s="48">
        <v>0</v>
      </c>
      <c r="F37" s="48">
        <v>1628084.8610729864</v>
      </c>
      <c r="G37" s="51">
        <f t="shared" si="2"/>
        <v>6212653.0732892612</v>
      </c>
    </row>
    <row r="38" spans="1:7" ht="16.5" thickBot="1" x14ac:dyDescent="0.3">
      <c r="A38" s="14">
        <v>30</v>
      </c>
      <c r="B38" s="24" t="s">
        <v>53</v>
      </c>
      <c r="C38" s="48">
        <v>1184820.1046608186</v>
      </c>
      <c r="D38" s="48">
        <v>639291.65100523515</v>
      </c>
      <c r="E38" s="48">
        <v>0</v>
      </c>
      <c r="F38" s="48">
        <v>647783.73814826529</v>
      </c>
      <c r="G38" s="51">
        <f t="shared" si="2"/>
        <v>2471895.4938143194</v>
      </c>
    </row>
    <row r="39" spans="1:7" ht="16.5" thickBot="1" x14ac:dyDescent="0.3">
      <c r="A39" s="14">
        <v>31</v>
      </c>
      <c r="B39" s="24" t="s">
        <v>54</v>
      </c>
      <c r="C39" s="48">
        <v>132597.36315340817</v>
      </c>
      <c r="D39" s="48">
        <v>71545.365305520289</v>
      </c>
      <c r="E39" s="48">
        <v>0</v>
      </c>
      <c r="F39" s="48">
        <v>72495.744488322132</v>
      </c>
      <c r="G39" s="51">
        <f t="shared" si="2"/>
        <v>276638.47294725059</v>
      </c>
    </row>
    <row r="40" spans="1:7" ht="16.5" thickBot="1" x14ac:dyDescent="0.3">
      <c r="A40" s="14">
        <v>32</v>
      </c>
      <c r="B40" s="24" t="s">
        <v>55</v>
      </c>
      <c r="C40" s="48">
        <v>889922.55695662776</v>
      </c>
      <c r="D40" s="48">
        <v>480174.2124948742</v>
      </c>
      <c r="E40" s="48">
        <v>0</v>
      </c>
      <c r="F40" s="48">
        <v>486552.64908157213</v>
      </c>
      <c r="G40" s="51">
        <f t="shared" si="2"/>
        <v>1856649.4185330742</v>
      </c>
    </row>
    <row r="41" spans="1:7" ht="16.5" thickBot="1" x14ac:dyDescent="0.3">
      <c r="A41" s="13">
        <v>33</v>
      </c>
      <c r="B41" s="24" t="s">
        <v>56</v>
      </c>
      <c r="C41" s="48">
        <v>860156.06940051576</v>
      </c>
      <c r="D41" s="48">
        <v>464113.15233939921</v>
      </c>
      <c r="E41" s="48">
        <v>0</v>
      </c>
      <c r="F41" s="48">
        <v>470278.24041413818</v>
      </c>
      <c r="G41" s="51">
        <f t="shared" si="2"/>
        <v>1794547.4621540532</v>
      </c>
    </row>
    <row r="42" spans="1:7" ht="16.5" thickBot="1" x14ac:dyDescent="0.3">
      <c r="A42" s="14" t="s">
        <v>57</v>
      </c>
      <c r="B42" s="24" t="s">
        <v>58</v>
      </c>
      <c r="C42" s="48">
        <v>0</v>
      </c>
      <c r="D42" s="48">
        <v>0</v>
      </c>
      <c r="E42" s="48">
        <v>0</v>
      </c>
      <c r="F42" s="48">
        <v>0</v>
      </c>
      <c r="G42" s="51">
        <f t="shared" si="2"/>
        <v>0</v>
      </c>
    </row>
    <row r="43" spans="1:7" ht="16.5" thickBot="1" x14ac:dyDescent="0.3">
      <c r="A43" s="14">
        <v>34</v>
      </c>
      <c r="B43" s="24" t="s">
        <v>59</v>
      </c>
      <c r="C43" s="48">
        <v>1018.1347057526148</v>
      </c>
      <c r="D43" s="48">
        <v>549.35345410318553</v>
      </c>
      <c r="E43" s="48">
        <v>0</v>
      </c>
      <c r="F43" s="48">
        <v>556.65083925944907</v>
      </c>
      <c r="G43" s="51">
        <f t="shared" si="2"/>
        <v>2124.1389991152496</v>
      </c>
    </row>
    <row r="44" spans="1:7" ht="16.5" thickBot="1" x14ac:dyDescent="0.3">
      <c r="A44" s="14">
        <v>35</v>
      </c>
      <c r="B44" s="24" t="s">
        <v>60</v>
      </c>
      <c r="C44" s="48">
        <v>0</v>
      </c>
      <c r="D44" s="48">
        <v>0</v>
      </c>
      <c r="E44" s="48">
        <v>0</v>
      </c>
      <c r="F44" s="48">
        <v>0</v>
      </c>
      <c r="G44" s="51">
        <f t="shared" si="2"/>
        <v>0</v>
      </c>
    </row>
    <row r="45" spans="1:7" ht="16.5" thickBot="1" x14ac:dyDescent="0.3">
      <c r="A45" s="14">
        <v>36</v>
      </c>
      <c r="B45" s="24" t="s">
        <v>61</v>
      </c>
      <c r="C45" s="48">
        <v>4124632.0995205212</v>
      </c>
      <c r="D45" s="48">
        <v>2225521.7094299048</v>
      </c>
      <c r="E45" s="48">
        <v>0</v>
      </c>
      <c r="F45" s="48">
        <v>2255084.6237358656</v>
      </c>
      <c r="G45" s="51">
        <f t="shared" si="2"/>
        <v>8605238.4326862916</v>
      </c>
    </row>
    <row r="46" spans="1:7" ht="16.5" thickBot="1" x14ac:dyDescent="0.3">
      <c r="A46" s="14">
        <v>37</v>
      </c>
      <c r="B46" s="24" t="s">
        <v>62</v>
      </c>
      <c r="C46" s="51">
        <f>SUM(C35:C45)</f>
        <v>11466652.4646075</v>
      </c>
      <c r="D46" s="51">
        <f>SUM(D35:D45)</f>
        <v>6187044.899698684</v>
      </c>
      <c r="E46" s="51">
        <f>SUM(E35:E45)</f>
        <v>0</v>
      </c>
      <c r="F46" s="51">
        <f>SUM(F35:F45)</f>
        <v>6269231.057399109</v>
      </c>
      <c r="G46" s="51">
        <f t="shared" si="2"/>
        <v>23922928.421705291</v>
      </c>
    </row>
    <row r="47" spans="1:7" ht="16.5" thickBot="1" x14ac:dyDescent="0.3">
      <c r="A47" s="1">
        <v>38</v>
      </c>
      <c r="B47" s="24" t="s">
        <v>63</v>
      </c>
      <c r="C47" s="51">
        <f>C21-C33-C34-C46</f>
        <v>-29539115.749210946</v>
      </c>
      <c r="D47" s="51">
        <f>D21-D33-D34-D46</f>
        <v>3390733.7150672544</v>
      </c>
      <c r="E47" s="51">
        <f>E21-E33-E34-E46</f>
        <v>0</v>
      </c>
      <c r="F47" s="51">
        <f>F21-F33-F34-F46</f>
        <v>22062517.942600887</v>
      </c>
      <c r="G47" s="51">
        <f t="shared" si="2"/>
        <v>-4085864.0915428065</v>
      </c>
    </row>
    <row r="48" spans="1:7" ht="16.5" thickBot="1" x14ac:dyDescent="0.3">
      <c r="A48" s="18"/>
      <c r="B48" s="18" t="s">
        <v>64</v>
      </c>
      <c r="C48" s="22"/>
      <c r="D48" s="22"/>
      <c r="E48" s="22"/>
      <c r="F48" s="22"/>
      <c r="G48" s="47"/>
    </row>
    <row r="49" spans="1:7" ht="16.5" thickBot="1" x14ac:dyDescent="0.3">
      <c r="A49" s="13">
        <v>39</v>
      </c>
      <c r="B49" s="24" t="s">
        <v>65</v>
      </c>
      <c r="C49" s="52">
        <f>'Area 1 Data'!C24+'Area 2 Data'!C24+'Area 3 Data'!C24+'Area 4 Data'!C24</f>
        <v>6154</v>
      </c>
      <c r="D49" s="52">
        <f>'Area 1 Data'!D24+'Area 2 Data'!D24+'Area 3 Data'!D24+'Area 4 Data'!D24</f>
        <v>508</v>
      </c>
      <c r="E49" s="52">
        <f>'Area 1 Data'!E24+'Area 2 Data'!E24+'Area 3 Data'!E24+'Area 4 Data'!E24</f>
        <v>0</v>
      </c>
      <c r="F49" s="65">
        <v>0</v>
      </c>
      <c r="G49" s="44">
        <f>'Area 1 Data'!G24+'Area 2 Data'!G24+'Area 3 Data'!G24+'Area 4 Data'!G24</f>
        <v>6662</v>
      </c>
    </row>
    <row r="50" spans="1:7" ht="16.5" thickBot="1" x14ac:dyDescent="0.3">
      <c r="A50" s="13">
        <v>40</v>
      </c>
      <c r="B50" s="24" t="s">
        <v>66</v>
      </c>
      <c r="C50" s="53">
        <f>'Area 1 Data'!C25+'Area 2 Data'!C25+'Area 3 Data'!C25+'Area 4 Data'!C25</f>
        <v>32456</v>
      </c>
      <c r="D50" s="53">
        <f>'Area 1 Data'!D25+'Area 2 Data'!D25+'Area 3 Data'!D25+'Area 4 Data'!D25</f>
        <v>2360</v>
      </c>
      <c r="E50" s="53">
        <f>'Area 1 Data'!E25+'Area 2 Data'!E25+'Area 3 Data'!E25+'Area 4 Data'!E25</f>
        <v>0</v>
      </c>
      <c r="F50" s="66">
        <v>0</v>
      </c>
      <c r="G50" s="44">
        <f>'Area 1 Data'!G25+'Area 2 Data'!G25+'Area 3 Data'!G25+'Area 4 Data'!G25</f>
        <v>34816</v>
      </c>
    </row>
    <row r="51" spans="1:7" ht="16.5" thickBot="1" x14ac:dyDescent="0.3">
      <c r="A51" s="13">
        <v>41</v>
      </c>
      <c r="B51" s="24" t="s">
        <v>67</v>
      </c>
      <c r="C51" s="53">
        <f>'Area 1 Data'!C26+'Area 2 Data'!C26+'Area 3 Data'!C26+'Area 4 Data'!C26</f>
        <v>0</v>
      </c>
      <c r="D51" s="53">
        <f>'Area 1 Data'!D26+'Area 2 Data'!D26+'Area 3 Data'!D26+'Area 4 Data'!D26</f>
        <v>0</v>
      </c>
      <c r="E51" s="53">
        <f>'Area 1 Data'!E26+'Area 2 Data'!E26+'Area 3 Data'!E26+'Area 4 Data'!E26</f>
        <v>0</v>
      </c>
      <c r="F51" s="66">
        <v>0</v>
      </c>
      <c r="G51" s="44">
        <f>'Area 1 Data'!G26+'Area 2 Data'!G26+'Area 3 Data'!G26+'Area 4 Data'!G26</f>
        <v>0</v>
      </c>
    </row>
    <row r="52" spans="1:7" ht="16.5" thickBot="1" x14ac:dyDescent="0.3">
      <c r="A52" s="13">
        <v>42</v>
      </c>
      <c r="B52" s="24" t="s">
        <v>68</v>
      </c>
      <c r="C52" s="53">
        <f>'Area 1 Data'!C27+'Area 2 Data'!C27+'Area 3 Data'!C27+'Area 4 Data'!C27</f>
        <v>3333</v>
      </c>
      <c r="D52" s="53">
        <f>'Area 1 Data'!D27+'Area 2 Data'!D27+'Area 3 Data'!D27+'Area 4 Data'!D27</f>
        <v>266</v>
      </c>
      <c r="E52" s="53">
        <f>'Area 1 Data'!E27+'Area 2 Data'!E27+'Area 3 Data'!E27+'Area 4 Data'!E27</f>
        <v>0</v>
      </c>
      <c r="F52" s="66">
        <v>0</v>
      </c>
      <c r="G52" s="44">
        <f>'Area 1 Data'!G27+'Area 2 Data'!G27+'Area 3 Data'!G27+'Area 4 Data'!G27</f>
        <v>3599</v>
      </c>
    </row>
  </sheetData>
  <sheetProtection algorithmName="SHA-512" hashValue="7taTT0n2syZ4F8q2QSoNs8jHxdZpMEROX14QKZsJ60cRDekiBe3ARO5aDPOkWI+Ok5hkYeFeDsIrjad/ykV/Ew==" saltValue="+5/GclD+MGVt3wj2y9C/FQ==" spinCount="100000" sheet="1" objects="1" scenarios="1"/>
  <mergeCells count="1">
    <mergeCell ref="C2:G2"/>
  </mergeCells>
  <conditionalFormatting sqref="C5:G12">
    <cfRule type="cellIs" dxfId="98" priority="13" stopIfTrue="1" operator="lessThan">
      <formula>0</formula>
    </cfRule>
    <cfRule type="cellIs" dxfId="97" priority="17" stopIfTrue="1" operator="lessThan">
      <formula>0</formula>
    </cfRule>
    <cfRule type="cellIs" dxfId="96" priority="19" stopIfTrue="1" operator="lessThan">
      <formula>0</formula>
    </cfRule>
  </conditionalFormatting>
  <conditionalFormatting sqref="C14:G15 C17:G21 G16">
    <cfRule type="cellIs" dxfId="95" priority="12" stopIfTrue="1" operator="lessThan">
      <formula>0</formula>
    </cfRule>
    <cfRule type="cellIs" dxfId="94" priority="16" stopIfTrue="1" operator="lessThan">
      <formula>0</formula>
    </cfRule>
    <cfRule type="cellIs" dxfId="93" priority="18" stopIfTrue="1" operator="lessThan">
      <formula>0</formula>
    </cfRule>
  </conditionalFormatting>
  <conditionalFormatting sqref="C23:G34 C46:G47 G35:G45">
    <cfRule type="cellIs" dxfId="92" priority="11" stopIfTrue="1" operator="lessThan">
      <formula>0</formula>
    </cfRule>
    <cfRule type="cellIs" dxfId="91" priority="15" stopIfTrue="1" operator="lessThan">
      <formula>0</formula>
    </cfRule>
  </conditionalFormatting>
  <conditionalFormatting sqref="C49:G52">
    <cfRule type="cellIs" dxfId="90" priority="10" stopIfTrue="1" operator="lessThan">
      <formula>0</formula>
    </cfRule>
    <cfRule type="cellIs" dxfId="89" priority="14" stopIfTrue="1" operator="lessThan">
      <formula>0</formula>
    </cfRule>
  </conditionalFormatting>
  <conditionalFormatting sqref="C16:F16">
    <cfRule type="cellIs" dxfId="88" priority="7" stopIfTrue="1" operator="lessThan">
      <formula>0</formula>
    </cfRule>
    <cfRule type="cellIs" dxfId="87" priority="8" stopIfTrue="1" operator="lessThan">
      <formula>0</formula>
    </cfRule>
    <cfRule type="cellIs" dxfId="86" priority="9" stopIfTrue="1" operator="lessThan">
      <formula>0</formula>
    </cfRule>
  </conditionalFormatting>
  <conditionalFormatting sqref="C35:F38">
    <cfRule type="cellIs" dxfId="85" priority="5" stopIfTrue="1" operator="lessThan">
      <formula>0</formula>
    </cfRule>
    <cfRule type="cellIs" dxfId="84" priority="6" stopIfTrue="1" operator="lessThan">
      <formula>0</formula>
    </cfRule>
  </conditionalFormatting>
  <conditionalFormatting sqref="C39:F42">
    <cfRule type="cellIs" dxfId="83" priority="3" stopIfTrue="1" operator="lessThan">
      <formula>0</formula>
    </cfRule>
    <cfRule type="cellIs" dxfId="82" priority="4" stopIfTrue="1" operator="lessThan">
      <formula>0</formula>
    </cfRule>
  </conditionalFormatting>
  <conditionalFormatting sqref="C43:F45">
    <cfRule type="cellIs" dxfId="81" priority="1" stopIfTrue="1" operator="lessThan">
      <formula>0</formula>
    </cfRule>
    <cfRule type="cellIs" dxfId="80" priority="2" stopIfTrue="1" operator="lessThan">
      <formula>0</formula>
    </cfRule>
  </conditionalFormatting>
  <pageMargins left="0.7" right="0.7" top="0.75" bottom="0.75" header="0.3" footer="0.3"/>
  <pageSetup orientation="landscape" r:id="rId1"/>
  <headerFooter>
    <oddFooter>&amp;L&amp;1#&amp;"Calibri"&amp;8&amp;K414141Proprietary</oddFooter>
  </headerFooter>
  <ignoredErrors>
    <ignoredError sqref="C12:F12 C21:F21 C33:E33 C46:F46 C47:F47 C49:E49 C51:E52 C50 E5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25" sqref="C25"/>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72</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f>[1]me_945_report_content!F30</f>
        <v>77820</v>
      </c>
      <c r="D5" s="2">
        <f>[1]me_945_report_content!G30</f>
        <v>6165</v>
      </c>
      <c r="E5" s="2">
        <f>[1]me_945_report_content!H30</f>
        <v>0</v>
      </c>
      <c r="F5" s="3">
        <v>171500</v>
      </c>
      <c r="G5" s="44">
        <f>SUM(C5:F5)</f>
        <v>255485</v>
      </c>
    </row>
    <row r="6" spans="1:7" ht="16.5" thickBot="1" x14ac:dyDescent="0.3">
      <c r="A6" s="14">
        <v>2</v>
      </c>
      <c r="B6" s="24" t="s">
        <v>19</v>
      </c>
      <c r="C6" s="2">
        <f>[1]me_945_report_content!F31</f>
        <v>246</v>
      </c>
      <c r="D6" s="2">
        <f>[1]me_945_report_content!G31</f>
        <v>95</v>
      </c>
      <c r="E6" s="2">
        <f>[1]me_945_report_content!H31</f>
        <v>0</v>
      </c>
      <c r="F6" s="4">
        <v>210</v>
      </c>
      <c r="G6" s="45">
        <f>SUM(C6:F6)</f>
        <v>551</v>
      </c>
    </row>
    <row r="7" spans="1:7" ht="16.5" thickBot="1" x14ac:dyDescent="0.3">
      <c r="A7" s="14">
        <v>3</v>
      </c>
      <c r="B7" s="24" t="s">
        <v>24</v>
      </c>
      <c r="C7" s="2">
        <f>[1]me_945_report_content!F34</f>
        <v>1748</v>
      </c>
      <c r="D7" s="2">
        <f>[1]me_945_report_content!G34</f>
        <v>190</v>
      </c>
      <c r="E7" s="2">
        <f>[1]me_945_report_content!H34</f>
        <v>0</v>
      </c>
      <c r="F7" s="4">
        <v>80</v>
      </c>
      <c r="G7" s="45">
        <f>SUM(C7:F7)</f>
        <v>2018</v>
      </c>
    </row>
    <row r="8" spans="1:7" ht="16.5" thickBot="1" x14ac:dyDescent="0.3">
      <c r="A8" s="14">
        <v>4</v>
      </c>
      <c r="B8" s="24" t="s">
        <v>25</v>
      </c>
      <c r="C8" s="2">
        <f>[1]me_945_report_content!F35</f>
        <v>1171</v>
      </c>
      <c r="D8" s="2">
        <f>[1]me_945_report_content!G35</f>
        <v>114</v>
      </c>
      <c r="E8" s="2">
        <f>[1]me_945_report_content!H35</f>
        <v>0</v>
      </c>
      <c r="F8" s="4">
        <v>7993</v>
      </c>
      <c r="G8" s="45">
        <f>SUM(C8:F8)</f>
        <v>9278</v>
      </c>
    </row>
    <row r="9" spans="1:7" ht="16.5" thickBot="1" x14ac:dyDescent="0.3">
      <c r="A9" s="14">
        <v>5</v>
      </c>
      <c r="B9" s="24" t="s">
        <v>26</v>
      </c>
      <c r="C9" s="2">
        <f>[1]me_945_report_content!F36</f>
        <v>2234</v>
      </c>
      <c r="D9" s="2">
        <f>[1]me_945_report_content!G36</f>
        <v>193</v>
      </c>
      <c r="E9" s="2">
        <f>[1]me_945_report_content!H36</f>
        <v>0</v>
      </c>
      <c r="F9" s="4">
        <v>6250</v>
      </c>
      <c r="G9" s="45">
        <f>SUM(C9:F9)</f>
        <v>8677</v>
      </c>
    </row>
    <row r="10" spans="1:7" ht="16.5" thickBot="1" x14ac:dyDescent="0.3">
      <c r="A10" s="18"/>
      <c r="B10" s="18" t="s">
        <v>29</v>
      </c>
      <c r="C10" s="22"/>
      <c r="D10" s="22"/>
      <c r="E10" s="22"/>
      <c r="F10" s="22"/>
      <c r="G10" s="46"/>
    </row>
    <row r="11" spans="1:7" ht="16.5" thickBot="1" x14ac:dyDescent="0.3">
      <c r="A11" s="13">
        <v>6</v>
      </c>
      <c r="B11" s="24" t="s">
        <v>30</v>
      </c>
      <c r="C11" s="49">
        <v>18187672.472248059</v>
      </c>
      <c r="D11" s="49">
        <v>10492511.547933172</v>
      </c>
      <c r="E11" s="50">
        <v>0</v>
      </c>
      <c r="F11" s="50">
        <v>9399045.1555443369</v>
      </c>
      <c r="G11" s="51">
        <f>SUM(C11:F11)</f>
        <v>38079229.175725564</v>
      </c>
    </row>
    <row r="12" spans="1:7" ht="16.5" thickBot="1" x14ac:dyDescent="0.3">
      <c r="A12" s="14">
        <v>7</v>
      </c>
      <c r="B12" s="24" t="s">
        <v>31</v>
      </c>
      <c r="C12" s="48">
        <v>18185034.20891491</v>
      </c>
      <c r="D12" s="48">
        <v>10491938.77722927</v>
      </c>
      <c r="E12" s="48">
        <v>0</v>
      </c>
      <c r="F12" s="48">
        <v>9360903.559160484</v>
      </c>
      <c r="G12" s="51">
        <f>SUM(C12:F12)</f>
        <v>38037876.545304663</v>
      </c>
    </row>
    <row r="13" spans="1:7" ht="16.5" thickBot="1" x14ac:dyDescent="0.3">
      <c r="A13" s="14">
        <v>10</v>
      </c>
      <c r="B13" s="24" t="s">
        <v>34</v>
      </c>
      <c r="C13" s="48">
        <v>0</v>
      </c>
      <c r="D13" s="48">
        <v>0</v>
      </c>
      <c r="E13" s="48">
        <v>0</v>
      </c>
      <c r="F13" s="54">
        <v>0</v>
      </c>
      <c r="G13" s="51">
        <f>SUM(C13:F13)</f>
        <v>0</v>
      </c>
    </row>
    <row r="14" spans="1:7" ht="16.5" thickBot="1" x14ac:dyDescent="0.3">
      <c r="A14" s="14">
        <v>11</v>
      </c>
      <c r="B14" s="24" t="s">
        <v>35</v>
      </c>
      <c r="C14" s="48">
        <v>0</v>
      </c>
      <c r="D14" s="48">
        <v>0</v>
      </c>
      <c r="E14" s="48">
        <v>0</v>
      </c>
      <c r="F14" s="54">
        <v>0</v>
      </c>
      <c r="G14" s="51">
        <f>SUM(C14:F14)</f>
        <v>0</v>
      </c>
    </row>
    <row r="15" spans="1:7" ht="16.5" thickBot="1" x14ac:dyDescent="0.3">
      <c r="A15" s="18"/>
      <c r="B15" s="18" t="s">
        <v>38</v>
      </c>
      <c r="C15" s="22"/>
      <c r="D15" s="22"/>
      <c r="E15" s="22"/>
      <c r="F15" s="22"/>
      <c r="G15" s="46"/>
    </row>
    <row r="16" spans="1:7" ht="16.5" thickBot="1" x14ac:dyDescent="0.3">
      <c r="A16" s="13">
        <v>15</v>
      </c>
      <c r="B16" s="24" t="s">
        <v>39</v>
      </c>
      <c r="C16" s="50">
        <v>7581108.6200000001</v>
      </c>
      <c r="D16" s="50">
        <v>398719.6</v>
      </c>
      <c r="E16" s="105">
        <v>0</v>
      </c>
      <c r="F16" s="54">
        <v>0</v>
      </c>
      <c r="G16" s="51">
        <f t="shared" ref="G16:G22" si="0">SUM(C16:F16)</f>
        <v>7979828.2199999997</v>
      </c>
    </row>
    <row r="17" spans="1:7" ht="16.5" thickBot="1" x14ac:dyDescent="0.3">
      <c r="A17" s="14">
        <v>16</v>
      </c>
      <c r="B17" s="24" t="s">
        <v>40</v>
      </c>
      <c r="C17" s="48">
        <v>5916605.6699999999</v>
      </c>
      <c r="D17" s="48">
        <v>321117.68</v>
      </c>
      <c r="E17" s="105">
        <v>0</v>
      </c>
      <c r="F17" s="54">
        <v>0</v>
      </c>
      <c r="G17" s="51">
        <f t="shared" si="0"/>
        <v>6237723.3499999996</v>
      </c>
    </row>
    <row r="18" spans="1:7" ht="16.5" thickBot="1" x14ac:dyDescent="0.3">
      <c r="A18" s="14">
        <v>17</v>
      </c>
      <c r="B18" s="24" t="s">
        <v>41</v>
      </c>
      <c r="C18" s="48">
        <v>6660784.6299999999</v>
      </c>
      <c r="D18" s="48">
        <v>426805.76000000001</v>
      </c>
      <c r="E18" s="105">
        <v>0</v>
      </c>
      <c r="F18" s="54">
        <v>0</v>
      </c>
      <c r="G18" s="51">
        <f t="shared" si="0"/>
        <v>7087590.3899999997</v>
      </c>
    </row>
    <row r="19" spans="1:7" ht="16.5" thickBot="1" x14ac:dyDescent="0.3">
      <c r="A19" s="14">
        <v>18</v>
      </c>
      <c r="B19" s="24" t="s">
        <v>42</v>
      </c>
      <c r="C19" s="105">
        <v>0</v>
      </c>
      <c r="D19" s="105">
        <v>0</v>
      </c>
      <c r="E19" s="105">
        <v>0</v>
      </c>
      <c r="F19" s="54">
        <v>0</v>
      </c>
      <c r="G19" s="51">
        <f t="shared" si="0"/>
        <v>0</v>
      </c>
    </row>
    <row r="20" spans="1:7" ht="16.5" thickBot="1" x14ac:dyDescent="0.3">
      <c r="A20" s="14">
        <v>19</v>
      </c>
      <c r="B20" s="24" t="s">
        <v>43</v>
      </c>
      <c r="C20" s="105">
        <v>0</v>
      </c>
      <c r="D20" s="105">
        <v>0</v>
      </c>
      <c r="E20" s="105">
        <v>0</v>
      </c>
      <c r="F20" s="54">
        <v>0</v>
      </c>
      <c r="G20" s="51">
        <f t="shared" si="0"/>
        <v>0</v>
      </c>
    </row>
    <row r="21" spans="1:7" ht="16.5" thickBot="1" x14ac:dyDescent="0.3">
      <c r="A21" s="14">
        <v>20</v>
      </c>
      <c r="B21" s="24" t="s">
        <v>44</v>
      </c>
      <c r="C21" s="48">
        <v>5775076.7200000007</v>
      </c>
      <c r="D21" s="48">
        <v>1339445.96</v>
      </c>
      <c r="E21" s="105">
        <v>0</v>
      </c>
      <c r="F21" s="54">
        <v>0</v>
      </c>
      <c r="G21" s="51">
        <f t="shared" si="0"/>
        <v>7114522.6800000006</v>
      </c>
    </row>
    <row r="22" spans="1:7" ht="16.5" thickBot="1" x14ac:dyDescent="0.3">
      <c r="A22" s="14">
        <v>21</v>
      </c>
      <c r="B22" s="24" t="s">
        <v>45</v>
      </c>
      <c r="C22" s="48">
        <v>5206939.43</v>
      </c>
      <c r="D22" s="48">
        <v>4406601.16</v>
      </c>
      <c r="E22" s="105">
        <v>0</v>
      </c>
      <c r="F22" s="54">
        <v>0</v>
      </c>
      <c r="G22" s="51">
        <f t="shared" si="0"/>
        <v>9613540.5899999999</v>
      </c>
    </row>
    <row r="23" spans="1:7" ht="16.5" thickBot="1" x14ac:dyDescent="0.3">
      <c r="A23" s="18"/>
      <c r="B23" s="18" t="s">
        <v>64</v>
      </c>
      <c r="C23" s="22"/>
      <c r="D23" s="22"/>
      <c r="E23" s="22"/>
      <c r="F23" s="22"/>
      <c r="G23" s="47"/>
    </row>
    <row r="24" spans="1:7" ht="16.5" thickBot="1" x14ac:dyDescent="0.3">
      <c r="A24" s="13">
        <v>39</v>
      </c>
      <c r="B24" s="24" t="s">
        <v>65</v>
      </c>
      <c r="C24" s="5">
        <v>2128</v>
      </c>
      <c r="D24" s="5">
        <v>218</v>
      </c>
      <c r="E24" s="105">
        <v>0</v>
      </c>
      <c r="F24" s="55">
        <v>0</v>
      </c>
      <c r="G24" s="44">
        <f>SUM(C24:F24)</f>
        <v>2346</v>
      </c>
    </row>
    <row r="25" spans="1:7" ht="16.5" thickBot="1" x14ac:dyDescent="0.3">
      <c r="A25" s="13">
        <v>40</v>
      </c>
      <c r="B25" s="24" t="s">
        <v>66</v>
      </c>
      <c r="C25" s="4">
        <v>15454</v>
      </c>
      <c r="D25" s="4">
        <v>1059</v>
      </c>
      <c r="E25" s="105">
        <v>0</v>
      </c>
      <c r="F25" s="55">
        <v>0</v>
      </c>
      <c r="G25" s="44">
        <f>SUM(C25:F25)</f>
        <v>16513</v>
      </c>
    </row>
    <row r="26" spans="1:7" ht="16.5" thickBot="1" x14ac:dyDescent="0.3">
      <c r="A26" s="13">
        <v>41</v>
      </c>
      <c r="B26" s="24" t="s">
        <v>67</v>
      </c>
      <c r="C26" s="4">
        <v>0</v>
      </c>
      <c r="D26" s="105">
        <v>0</v>
      </c>
      <c r="E26" s="105">
        <v>0</v>
      </c>
      <c r="F26" s="55">
        <v>0</v>
      </c>
      <c r="G26" s="44">
        <f>SUM(C26:F26)</f>
        <v>0</v>
      </c>
    </row>
    <row r="27" spans="1:7" ht="16.5" thickBot="1" x14ac:dyDescent="0.3">
      <c r="A27" s="13">
        <v>42</v>
      </c>
      <c r="B27" s="24" t="s">
        <v>68</v>
      </c>
      <c r="C27" s="4">
        <v>1293</v>
      </c>
      <c r="D27" s="4">
        <v>108</v>
      </c>
      <c r="E27" s="105">
        <v>0</v>
      </c>
      <c r="F27" s="55">
        <v>0</v>
      </c>
      <c r="G27" s="44">
        <f>SUM(C27:F27)</f>
        <v>1401</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F5:G9">
    <cfRule type="cellIs" dxfId="79" priority="20" stopIfTrue="1" operator="lessThan">
      <formula>0</formula>
    </cfRule>
    <cfRule type="cellIs" dxfId="78" priority="24" stopIfTrue="1" operator="lessThan">
      <formula>0</formula>
    </cfRule>
  </conditionalFormatting>
  <conditionalFormatting sqref="C13:G14 G11:G12">
    <cfRule type="cellIs" dxfId="77" priority="19" stopIfTrue="1" operator="lessThan">
      <formula>0</formula>
    </cfRule>
    <cfRule type="cellIs" dxfId="76" priority="23" stopIfTrue="1" operator="lessThan">
      <formula>0</formula>
    </cfRule>
  </conditionalFormatting>
  <conditionalFormatting sqref="F16:G22">
    <cfRule type="cellIs" dxfId="75" priority="18" stopIfTrue="1" operator="lessThan">
      <formula>0</formula>
    </cfRule>
    <cfRule type="cellIs" dxfId="74" priority="22" stopIfTrue="1" operator="lessThan">
      <formula>0</formula>
    </cfRule>
  </conditionalFormatting>
  <conditionalFormatting sqref="F24:G27">
    <cfRule type="cellIs" dxfId="73" priority="17" stopIfTrue="1" operator="lessThan">
      <formula>0</formula>
    </cfRule>
    <cfRule type="cellIs" dxfId="72" priority="21" stopIfTrue="1" operator="lessThan">
      <formula>0</formula>
    </cfRule>
  </conditionalFormatting>
  <conditionalFormatting sqref="C5:E9">
    <cfRule type="cellIs" dxfId="71" priority="15" stopIfTrue="1" operator="lessThan">
      <formula>0</formula>
    </cfRule>
    <cfRule type="cellIs" dxfId="70" priority="16" stopIfTrue="1" operator="lessThan">
      <formula>0</formula>
    </cfRule>
  </conditionalFormatting>
  <conditionalFormatting sqref="C16:D18 C21:D22">
    <cfRule type="cellIs" dxfId="69" priority="13" stopIfTrue="1" operator="lessThan">
      <formula>0</formula>
    </cfRule>
    <cfRule type="cellIs" dxfId="68" priority="14" stopIfTrue="1" operator="lessThan">
      <formula>0</formula>
    </cfRule>
  </conditionalFormatting>
  <conditionalFormatting sqref="C24:D25 C27:D27 C26">
    <cfRule type="cellIs" dxfId="67" priority="11" stopIfTrue="1" operator="lessThan">
      <formula>0</formula>
    </cfRule>
    <cfRule type="cellIs" dxfId="66" priority="12" stopIfTrue="1" operator="lessThan">
      <formula>0</formula>
    </cfRule>
  </conditionalFormatting>
  <conditionalFormatting sqref="C11:F12">
    <cfRule type="cellIs" dxfId="65" priority="9" stopIfTrue="1" operator="lessThan">
      <formula>0</formula>
    </cfRule>
    <cfRule type="cellIs" dxfId="64" priority="10" stopIfTrue="1" operator="lessThan">
      <formula>0</formula>
    </cfRule>
  </conditionalFormatting>
  <conditionalFormatting sqref="E16:E22">
    <cfRule type="cellIs" dxfId="63" priority="7" stopIfTrue="1" operator="lessThan">
      <formula>0</formula>
    </cfRule>
    <cfRule type="cellIs" dxfId="62" priority="8" stopIfTrue="1" operator="lessThan">
      <formula>0</formula>
    </cfRule>
  </conditionalFormatting>
  <conditionalFormatting sqref="C19:D20">
    <cfRule type="cellIs" dxfId="61" priority="5" stopIfTrue="1" operator="lessThan">
      <formula>0</formula>
    </cfRule>
    <cfRule type="cellIs" dxfId="60" priority="6" stopIfTrue="1" operator="lessThan">
      <formula>0</formula>
    </cfRule>
  </conditionalFormatting>
  <conditionalFormatting sqref="E24:E27">
    <cfRule type="cellIs" dxfId="59" priority="3" stopIfTrue="1" operator="lessThan">
      <formula>0</formula>
    </cfRule>
    <cfRule type="cellIs" dxfId="58" priority="4" stopIfTrue="1" operator="lessThan">
      <formula>0</formula>
    </cfRule>
  </conditionalFormatting>
  <conditionalFormatting sqref="D26">
    <cfRule type="cellIs" dxfId="57" priority="1" stopIfTrue="1" operator="lessThan">
      <formula>0</formula>
    </cfRule>
    <cfRule type="cellIs" dxfId="56" priority="2" stopIfTrue="1" operator="lessThan">
      <formula>0</formula>
    </cfRule>
  </conditionalFormatting>
  <pageMargins left="0.7" right="0.7" top="0.75" bottom="0.75" header="0.3" footer="0.3"/>
  <pageSetup orientation="portrait" horizontalDpi="1200" verticalDpi="1200" r:id="rId1"/>
  <headerFooter>
    <oddFooter>&amp;L&amp;1#&amp;"Calibri"&amp;8&amp;K414141Proprietary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D26" sqref="D26"/>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73</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f>[1]me_945_report_content!F37</f>
        <v>31800</v>
      </c>
      <c r="D5" s="2">
        <f>[1]me_945_report_content!G37</f>
        <v>3639</v>
      </c>
      <c r="E5" s="2">
        <f>[1]me_945_report_content!H37</f>
        <v>0</v>
      </c>
      <c r="F5" s="3">
        <v>23484</v>
      </c>
      <c r="G5" s="44">
        <f>SUM(C5:F5)</f>
        <v>58923</v>
      </c>
    </row>
    <row r="6" spans="1:7" ht="16.5" thickBot="1" x14ac:dyDescent="0.3">
      <c r="A6" s="14">
        <v>2</v>
      </c>
      <c r="B6" s="24" t="s">
        <v>19</v>
      </c>
      <c r="C6" s="2">
        <f>[1]me_945_report_content!F38</f>
        <v>68</v>
      </c>
      <c r="D6" s="2">
        <f>[1]me_945_report_content!G38</f>
        <v>57</v>
      </c>
      <c r="E6" s="2">
        <f>[1]me_945_report_content!H38</f>
        <v>0</v>
      </c>
      <c r="F6" s="4">
        <v>83</v>
      </c>
      <c r="G6" s="45">
        <f>SUM(C6:F6)</f>
        <v>208</v>
      </c>
    </row>
    <row r="7" spans="1:7" ht="16.5" thickBot="1" x14ac:dyDescent="0.3">
      <c r="A7" s="14">
        <v>3</v>
      </c>
      <c r="B7" s="24" t="s">
        <v>24</v>
      </c>
      <c r="C7" s="4">
        <f>[1]me_945_report_content!F41</f>
        <v>782</v>
      </c>
      <c r="D7" s="4">
        <f>[1]me_945_report_content!G41</f>
        <v>102</v>
      </c>
      <c r="E7" s="4">
        <f>[1]me_945_report_content!H41</f>
        <v>0</v>
      </c>
      <c r="F7" s="4">
        <v>159</v>
      </c>
      <c r="G7" s="45">
        <f>SUM(C7:F7)</f>
        <v>1043</v>
      </c>
    </row>
    <row r="8" spans="1:7" ht="16.5" thickBot="1" x14ac:dyDescent="0.3">
      <c r="A8" s="14">
        <v>4</v>
      </c>
      <c r="B8" s="24" t="s">
        <v>25</v>
      </c>
      <c r="C8" s="4">
        <f>[1]me_945_report_content!F42</f>
        <v>457</v>
      </c>
      <c r="D8" s="4">
        <f>[1]me_945_report_content!G42</f>
        <v>68</v>
      </c>
      <c r="E8" s="4">
        <f>[1]me_945_report_content!H42</f>
        <v>0</v>
      </c>
      <c r="F8" s="4">
        <v>1096</v>
      </c>
      <c r="G8" s="45">
        <f>SUM(C8:F8)</f>
        <v>1621</v>
      </c>
    </row>
    <row r="9" spans="1:7" ht="16.5" thickBot="1" x14ac:dyDescent="0.3">
      <c r="A9" s="14">
        <v>5</v>
      </c>
      <c r="B9" s="24" t="s">
        <v>26</v>
      </c>
      <c r="C9" s="4">
        <f>[1]me_945_report_content!F43</f>
        <v>814</v>
      </c>
      <c r="D9" s="4">
        <f>[1]me_945_report_content!G43</f>
        <v>129</v>
      </c>
      <c r="E9" s="4">
        <f>[1]me_945_report_content!H43</f>
        <v>0</v>
      </c>
      <c r="F9" s="4">
        <v>702</v>
      </c>
      <c r="G9" s="45">
        <f>SUM(C9:F9)</f>
        <v>1645</v>
      </c>
    </row>
    <row r="10" spans="1:7" ht="16.5" thickBot="1" x14ac:dyDescent="0.3">
      <c r="A10" s="18"/>
      <c r="B10" s="18" t="s">
        <v>29</v>
      </c>
      <c r="C10" s="22"/>
      <c r="D10" s="22"/>
      <c r="E10" s="22"/>
      <c r="F10" s="22"/>
      <c r="G10" s="46"/>
    </row>
    <row r="11" spans="1:7" ht="16.5" thickBot="1" x14ac:dyDescent="0.3">
      <c r="A11" s="13">
        <v>6</v>
      </c>
      <c r="B11" s="24" t="s">
        <v>30</v>
      </c>
      <c r="C11" s="49">
        <v>5501793.1033655591</v>
      </c>
      <c r="D11" s="50">
        <v>6431077.01981402</v>
      </c>
      <c r="E11" s="50">
        <v>0</v>
      </c>
      <c r="F11" s="50">
        <v>11709085.214807941</v>
      </c>
      <c r="G11" s="51">
        <f>SUM(C11:F11)</f>
        <v>23641955.33798752</v>
      </c>
    </row>
    <row r="12" spans="1:7" ht="16.5" thickBot="1" x14ac:dyDescent="0.3">
      <c r="A12" s="14">
        <v>7</v>
      </c>
      <c r="B12" s="24" t="s">
        <v>31</v>
      </c>
      <c r="C12" s="48">
        <v>5494270.1304920632</v>
      </c>
      <c r="D12" s="48">
        <v>6430725.9568207413</v>
      </c>
      <c r="E12" s="48">
        <v>0</v>
      </c>
      <c r="F12" s="48">
        <v>11931549.15005842</v>
      </c>
      <c r="G12" s="51">
        <f>SUM(C12:F12)</f>
        <v>23856545.237371225</v>
      </c>
    </row>
    <row r="13" spans="1:7" ht="16.5" thickBot="1" x14ac:dyDescent="0.3">
      <c r="A13" s="14">
        <v>10</v>
      </c>
      <c r="B13" s="24" t="s">
        <v>34</v>
      </c>
      <c r="C13" s="48">
        <v>0</v>
      </c>
      <c r="D13" s="48">
        <v>0</v>
      </c>
      <c r="E13" s="48">
        <v>0</v>
      </c>
      <c r="F13" s="54">
        <v>0</v>
      </c>
      <c r="G13" s="51">
        <f>SUM(C13:F13)</f>
        <v>0</v>
      </c>
    </row>
    <row r="14" spans="1:7" ht="16.5" thickBot="1" x14ac:dyDescent="0.3">
      <c r="A14" s="14">
        <v>11</v>
      </c>
      <c r="B14" s="24" t="s">
        <v>35</v>
      </c>
      <c r="C14" s="48">
        <v>0</v>
      </c>
      <c r="D14" s="48">
        <v>0</v>
      </c>
      <c r="E14" s="48">
        <v>0</v>
      </c>
      <c r="F14" s="54">
        <v>0</v>
      </c>
      <c r="G14" s="51">
        <f>SUM(C14:F14)</f>
        <v>0</v>
      </c>
    </row>
    <row r="15" spans="1:7" ht="16.5" thickBot="1" x14ac:dyDescent="0.3">
      <c r="A15" s="18"/>
      <c r="B15" s="18" t="s">
        <v>38</v>
      </c>
      <c r="C15" s="22"/>
      <c r="D15" s="22"/>
      <c r="E15" s="22"/>
      <c r="F15" s="22"/>
      <c r="G15" s="46"/>
    </row>
    <row r="16" spans="1:7" ht="16.5" thickBot="1" x14ac:dyDescent="0.3">
      <c r="A16" s="13">
        <v>15</v>
      </c>
      <c r="B16" s="24" t="s">
        <v>39</v>
      </c>
      <c r="C16" s="50">
        <v>2619047.87</v>
      </c>
      <c r="D16" s="50">
        <v>364651.62</v>
      </c>
      <c r="E16" s="50">
        <v>0</v>
      </c>
      <c r="F16" s="54">
        <v>0</v>
      </c>
      <c r="G16" s="51">
        <f t="shared" ref="G16:G22" si="0">SUM(C16:F16)</f>
        <v>2983699.49</v>
      </c>
    </row>
    <row r="17" spans="1:7" ht="16.5" thickBot="1" x14ac:dyDescent="0.3">
      <c r="A17" s="14">
        <v>16</v>
      </c>
      <c r="B17" s="24" t="s">
        <v>40</v>
      </c>
      <c r="C17" s="48">
        <v>3207799.6999999997</v>
      </c>
      <c r="D17" s="48">
        <v>677943.15</v>
      </c>
      <c r="E17" s="48">
        <v>0</v>
      </c>
      <c r="F17" s="54">
        <v>0</v>
      </c>
      <c r="G17" s="51">
        <f t="shared" si="0"/>
        <v>3885742.8499999996</v>
      </c>
    </row>
    <row r="18" spans="1:7" ht="16.5" thickBot="1" x14ac:dyDescent="0.3">
      <c r="A18" s="14">
        <v>17</v>
      </c>
      <c r="B18" s="24" t="s">
        <v>41</v>
      </c>
      <c r="C18" s="48">
        <v>1889407.5</v>
      </c>
      <c r="D18" s="48">
        <v>149040.82</v>
      </c>
      <c r="E18" s="48">
        <v>0</v>
      </c>
      <c r="F18" s="54">
        <v>0</v>
      </c>
      <c r="G18" s="51">
        <f t="shared" si="0"/>
        <v>2038448.32</v>
      </c>
    </row>
    <row r="19" spans="1:7" ht="16.5" thickBot="1" x14ac:dyDescent="0.3">
      <c r="A19" s="14">
        <v>18</v>
      </c>
      <c r="B19" s="24" t="s">
        <v>42</v>
      </c>
      <c r="C19" s="48">
        <v>0</v>
      </c>
      <c r="D19" s="48">
        <v>0</v>
      </c>
      <c r="E19" s="48">
        <v>0</v>
      </c>
      <c r="F19" s="54">
        <v>0</v>
      </c>
      <c r="G19" s="51">
        <f t="shared" si="0"/>
        <v>0</v>
      </c>
    </row>
    <row r="20" spans="1:7" ht="16.5" thickBot="1" x14ac:dyDescent="0.3">
      <c r="A20" s="14">
        <v>19</v>
      </c>
      <c r="B20" s="24" t="s">
        <v>43</v>
      </c>
      <c r="C20" s="48">
        <v>0</v>
      </c>
      <c r="D20" s="48">
        <v>0</v>
      </c>
      <c r="E20" s="48">
        <v>0</v>
      </c>
      <c r="F20" s="54">
        <v>0</v>
      </c>
      <c r="G20" s="51">
        <f t="shared" si="0"/>
        <v>0</v>
      </c>
    </row>
    <row r="21" spans="1:7" ht="16.5" thickBot="1" x14ac:dyDescent="0.3">
      <c r="A21" s="14">
        <v>20</v>
      </c>
      <c r="B21" s="24" t="s">
        <v>44</v>
      </c>
      <c r="C21" s="48">
        <v>1274896.54</v>
      </c>
      <c r="D21" s="48">
        <v>578751.62</v>
      </c>
      <c r="E21" s="48">
        <v>0</v>
      </c>
      <c r="F21" s="54">
        <v>0</v>
      </c>
      <c r="G21" s="51">
        <f t="shared" si="0"/>
        <v>1853648.1600000001</v>
      </c>
    </row>
    <row r="22" spans="1:7" ht="16.5" thickBot="1" x14ac:dyDescent="0.3">
      <c r="A22" s="14">
        <v>21</v>
      </c>
      <c r="B22" s="24" t="s">
        <v>45</v>
      </c>
      <c r="C22" s="48">
        <v>1190694.6800000002</v>
      </c>
      <c r="D22" s="48">
        <v>2350543.7599999998</v>
      </c>
      <c r="E22" s="48">
        <v>0</v>
      </c>
      <c r="F22" s="54">
        <v>0</v>
      </c>
      <c r="G22" s="51">
        <f t="shared" si="0"/>
        <v>3541238.44</v>
      </c>
    </row>
    <row r="23" spans="1:7" ht="16.5" thickBot="1" x14ac:dyDescent="0.3">
      <c r="A23" s="18"/>
      <c r="B23" s="18" t="s">
        <v>64</v>
      </c>
      <c r="C23" s="22"/>
      <c r="D23" s="22"/>
      <c r="E23" s="22"/>
      <c r="F23" s="22"/>
      <c r="G23" s="47"/>
    </row>
    <row r="24" spans="1:7" ht="16.5" thickBot="1" x14ac:dyDescent="0.3">
      <c r="A24" s="13">
        <v>39</v>
      </c>
      <c r="B24" s="24" t="s">
        <v>65</v>
      </c>
      <c r="C24" s="5">
        <v>1250</v>
      </c>
      <c r="D24" s="5">
        <v>157</v>
      </c>
      <c r="E24" s="5">
        <v>0</v>
      </c>
      <c r="F24" s="55">
        <v>0</v>
      </c>
      <c r="G24" s="44">
        <f>SUM(C24:F24)</f>
        <v>1407</v>
      </c>
    </row>
    <row r="25" spans="1:7" ht="16.5" thickBot="1" x14ac:dyDescent="0.3">
      <c r="A25" s="13">
        <v>40</v>
      </c>
      <c r="B25" s="24" t="s">
        <v>66</v>
      </c>
      <c r="C25" s="4">
        <v>5122</v>
      </c>
      <c r="D25" s="4">
        <v>501</v>
      </c>
      <c r="E25" s="4">
        <v>0</v>
      </c>
      <c r="F25" s="55">
        <v>0</v>
      </c>
      <c r="G25" s="44">
        <f>SUM(C25:F25)</f>
        <v>5623</v>
      </c>
    </row>
    <row r="26" spans="1:7" ht="16.5" thickBot="1" x14ac:dyDescent="0.3">
      <c r="A26" s="13">
        <v>41</v>
      </c>
      <c r="B26" s="24" t="s">
        <v>67</v>
      </c>
      <c r="C26" s="4">
        <v>0</v>
      </c>
      <c r="D26" s="4">
        <v>0</v>
      </c>
      <c r="E26" s="4">
        <v>0</v>
      </c>
      <c r="F26" s="55">
        <v>0</v>
      </c>
      <c r="G26" s="44">
        <f>SUM(C26:F26)</f>
        <v>0</v>
      </c>
    </row>
    <row r="27" spans="1:7" ht="16.5" thickBot="1" x14ac:dyDescent="0.3">
      <c r="A27" s="13">
        <v>42</v>
      </c>
      <c r="B27" s="24" t="s">
        <v>68</v>
      </c>
      <c r="C27" s="4">
        <v>536</v>
      </c>
      <c r="D27" s="4">
        <v>39</v>
      </c>
      <c r="E27" s="4">
        <v>0</v>
      </c>
      <c r="F27" s="55">
        <v>0</v>
      </c>
      <c r="G27" s="44">
        <f>SUM(C27:F27)</f>
        <v>575</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F5:G9">
    <cfRule type="cellIs" dxfId="55" priority="12" stopIfTrue="1" operator="lessThan">
      <formula>0</formula>
    </cfRule>
    <cfRule type="cellIs" dxfId="54" priority="16" stopIfTrue="1" operator="lessThan">
      <formula>0</formula>
    </cfRule>
  </conditionalFormatting>
  <conditionalFormatting sqref="C13:G14 G11:G12">
    <cfRule type="cellIs" dxfId="53" priority="11" stopIfTrue="1" operator="lessThan">
      <formula>0</formula>
    </cfRule>
    <cfRule type="cellIs" dxfId="52" priority="15" stopIfTrue="1" operator="lessThan">
      <formula>0</formula>
    </cfRule>
  </conditionalFormatting>
  <conditionalFormatting sqref="E16:G22">
    <cfRule type="cellIs" dxfId="51" priority="10" stopIfTrue="1" operator="lessThan">
      <formula>0</formula>
    </cfRule>
    <cfRule type="cellIs" dxfId="50" priority="14" stopIfTrue="1" operator="lessThan">
      <formula>0</formula>
    </cfRule>
  </conditionalFormatting>
  <conditionalFormatting sqref="E24:G27">
    <cfRule type="cellIs" dxfId="49" priority="9" stopIfTrue="1" operator="lessThan">
      <formula>0</formula>
    </cfRule>
    <cfRule type="cellIs" dxfId="48" priority="13" stopIfTrue="1" operator="lessThan">
      <formula>0</formula>
    </cfRule>
  </conditionalFormatting>
  <conditionalFormatting sqref="C5:E9">
    <cfRule type="cellIs" dxfId="47" priority="7" stopIfTrue="1" operator="lessThan">
      <formula>0</formula>
    </cfRule>
    <cfRule type="cellIs" dxfId="46" priority="8" stopIfTrue="1" operator="lessThan">
      <formula>0</formula>
    </cfRule>
  </conditionalFormatting>
  <conditionalFormatting sqref="C16:D22">
    <cfRule type="cellIs" dxfId="45" priority="5" stopIfTrue="1" operator="lessThan">
      <formula>0</formula>
    </cfRule>
    <cfRule type="cellIs" dxfId="44" priority="6" stopIfTrue="1" operator="lessThan">
      <formula>0</formula>
    </cfRule>
  </conditionalFormatting>
  <conditionalFormatting sqref="C24:D27">
    <cfRule type="cellIs" dxfId="43" priority="3" stopIfTrue="1" operator="lessThan">
      <formula>0</formula>
    </cfRule>
    <cfRule type="cellIs" dxfId="42" priority="4" stopIfTrue="1" operator="lessThan">
      <formula>0</formula>
    </cfRule>
  </conditionalFormatting>
  <conditionalFormatting sqref="C11:F12">
    <cfRule type="cellIs" dxfId="41" priority="1" stopIfTrue="1" operator="lessThan">
      <formula>0</formula>
    </cfRule>
    <cfRule type="cellIs" dxfId="40" priority="2" stopIfTrue="1" operator="lessThan">
      <formula>0</formula>
    </cfRule>
  </conditionalFormatting>
  <pageMargins left="0.7" right="0.7" top="0.75" bottom="0.75" header="0.3" footer="0.3"/>
  <pageSetup orientation="portrait" horizontalDpi="1200" verticalDpi="1200" r:id="rId1"/>
  <headerFooter>
    <oddFooter>&amp;L&amp;1#&amp;"Calibri"&amp;8&amp;K414141Proprietary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D26" sqref="D26"/>
    </sheetView>
  </sheetViews>
  <sheetFormatPr defaultColWidth="9.140625" defaultRowHeight="15.75" x14ac:dyDescent="0.25"/>
  <cols>
    <col min="1" max="1" width="12.7109375" style="11" bestFit="1" customWidth="1"/>
    <col min="2" max="2" width="101.4257812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74</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f>[1]me_945_report_content!F44</f>
        <v>47615</v>
      </c>
      <c r="D5" s="2">
        <f>[1]me_945_report_content!G44</f>
        <v>2601</v>
      </c>
      <c r="E5" s="2">
        <f>[1]me_945_report_content!H44</f>
        <v>0</v>
      </c>
      <c r="F5" s="3">
        <v>56616</v>
      </c>
      <c r="G5" s="44">
        <f>SUM(C5:F5)</f>
        <v>106832</v>
      </c>
    </row>
    <row r="6" spans="1:7" ht="16.5" thickBot="1" x14ac:dyDescent="0.3">
      <c r="A6" s="14">
        <v>2</v>
      </c>
      <c r="B6" s="24" t="s">
        <v>19</v>
      </c>
      <c r="C6" s="4">
        <f>[1]me_945_report_content!F45</f>
        <v>98</v>
      </c>
      <c r="D6" s="4">
        <f>[1]me_945_report_content!G45</f>
        <v>34</v>
      </c>
      <c r="E6" s="4">
        <f>[1]me_945_report_content!H45</f>
        <v>0</v>
      </c>
      <c r="F6" s="4">
        <v>115</v>
      </c>
      <c r="G6" s="45">
        <f>SUM(C6:F6)</f>
        <v>247</v>
      </c>
    </row>
    <row r="7" spans="1:7" ht="16.5" thickBot="1" x14ac:dyDescent="0.3">
      <c r="A7" s="14">
        <v>3</v>
      </c>
      <c r="B7" s="24" t="s">
        <v>24</v>
      </c>
      <c r="C7" s="4">
        <f>[1]me_945_report_content!F48</f>
        <v>1328</v>
      </c>
      <c r="D7" s="4">
        <f>[1]me_945_report_content!G48</f>
        <v>98</v>
      </c>
      <c r="E7" s="4">
        <f>[1]me_945_report_content!H48</f>
        <v>0</v>
      </c>
      <c r="F7" s="4">
        <v>121</v>
      </c>
      <c r="G7" s="45">
        <f>SUM(C7:F7)</f>
        <v>1547</v>
      </c>
    </row>
    <row r="8" spans="1:7" ht="16.5" thickBot="1" x14ac:dyDescent="0.3">
      <c r="A8" s="14">
        <v>4</v>
      </c>
      <c r="B8" s="24" t="s">
        <v>25</v>
      </c>
      <c r="C8" s="4">
        <f>[1]me_945_report_content!F49</f>
        <v>638</v>
      </c>
      <c r="D8" s="4">
        <f>[1]me_945_report_content!G49</f>
        <v>42</v>
      </c>
      <c r="E8" s="4">
        <f>[1]me_945_report_content!H49</f>
        <v>0</v>
      </c>
      <c r="F8" s="4">
        <v>2772</v>
      </c>
      <c r="G8" s="45">
        <f>SUM(C8:F8)</f>
        <v>3452</v>
      </c>
    </row>
    <row r="9" spans="1:7" ht="16.5" thickBot="1" x14ac:dyDescent="0.3">
      <c r="A9" s="14">
        <v>5</v>
      </c>
      <c r="B9" s="24" t="s">
        <v>26</v>
      </c>
      <c r="C9" s="4">
        <f>[1]me_945_report_content!F50</f>
        <v>1149</v>
      </c>
      <c r="D9" s="4">
        <f>[1]me_945_report_content!G50</f>
        <v>80</v>
      </c>
      <c r="E9" s="4">
        <f>[1]me_945_report_content!H50</f>
        <v>0</v>
      </c>
      <c r="F9" s="4">
        <v>1825</v>
      </c>
      <c r="G9" s="45">
        <f>SUM(C9:F9)</f>
        <v>3054</v>
      </c>
    </row>
    <row r="10" spans="1:7" ht="16.5" thickBot="1" x14ac:dyDescent="0.3">
      <c r="A10" s="18"/>
      <c r="B10" s="18" t="s">
        <v>29</v>
      </c>
      <c r="C10" s="22"/>
      <c r="D10" s="22"/>
      <c r="E10" s="22"/>
      <c r="F10" s="22"/>
      <c r="G10" s="46"/>
    </row>
    <row r="11" spans="1:7" ht="16.5" thickBot="1" x14ac:dyDescent="0.3">
      <c r="A11" s="13">
        <v>6</v>
      </c>
      <c r="B11" s="24" t="s">
        <v>30</v>
      </c>
      <c r="C11" s="49">
        <v>23308823.247654464</v>
      </c>
      <c r="D11" s="50">
        <v>7809784.1681410559</v>
      </c>
      <c r="E11" s="50">
        <v>0</v>
      </c>
      <c r="F11" s="50">
        <v>2792392.1910423562</v>
      </c>
      <c r="G11" s="51">
        <f>SUM(C11:F11)</f>
        <v>33910999.606837876</v>
      </c>
    </row>
    <row r="12" spans="1:7" ht="16.5" thickBot="1" x14ac:dyDescent="0.3">
      <c r="A12" s="14">
        <v>7</v>
      </c>
      <c r="B12" s="24" t="s">
        <v>31</v>
      </c>
      <c r="C12" s="48">
        <v>23313351.840279233</v>
      </c>
      <c r="D12" s="48">
        <v>7809357.8435614202</v>
      </c>
      <c r="E12" s="48">
        <v>0</v>
      </c>
      <c r="F12" s="48">
        <v>2508720.9172752919</v>
      </c>
      <c r="G12" s="51">
        <f>SUM(C12:F12)</f>
        <v>33631430.601115949</v>
      </c>
    </row>
    <row r="13" spans="1:7" ht="16.5" thickBot="1" x14ac:dyDescent="0.3">
      <c r="A13" s="14">
        <v>10</v>
      </c>
      <c r="B13" s="24" t="s">
        <v>34</v>
      </c>
      <c r="C13" s="48">
        <v>0</v>
      </c>
      <c r="D13" s="48">
        <v>0</v>
      </c>
      <c r="E13" s="48">
        <v>0</v>
      </c>
      <c r="F13" s="54">
        <v>0</v>
      </c>
      <c r="G13" s="51">
        <f>SUM(C13:F13)</f>
        <v>0</v>
      </c>
    </row>
    <row r="14" spans="1:7" ht="16.5" thickBot="1" x14ac:dyDescent="0.3">
      <c r="A14" s="14">
        <v>11</v>
      </c>
      <c r="B14" s="24" t="s">
        <v>35</v>
      </c>
      <c r="C14" s="48">
        <v>0</v>
      </c>
      <c r="D14" s="48">
        <v>0</v>
      </c>
      <c r="E14" s="48">
        <v>0</v>
      </c>
      <c r="F14" s="54">
        <v>0</v>
      </c>
      <c r="G14" s="51">
        <f>SUM(C14:F14)</f>
        <v>0</v>
      </c>
    </row>
    <row r="15" spans="1:7" ht="16.5" thickBot="1" x14ac:dyDescent="0.3">
      <c r="A15" s="18"/>
      <c r="B15" s="18" t="s">
        <v>38</v>
      </c>
      <c r="C15" s="22"/>
      <c r="D15" s="22"/>
      <c r="E15" s="22"/>
      <c r="F15" s="22"/>
      <c r="G15" s="46"/>
    </row>
    <row r="16" spans="1:7" ht="16.5" thickBot="1" x14ac:dyDescent="0.3">
      <c r="A16" s="13">
        <v>15</v>
      </c>
      <c r="B16" s="24" t="s">
        <v>39</v>
      </c>
      <c r="C16" s="50">
        <v>4204618.04</v>
      </c>
      <c r="D16" s="50">
        <v>144649.91</v>
      </c>
      <c r="E16" s="50">
        <v>0</v>
      </c>
      <c r="F16" s="54">
        <v>0</v>
      </c>
      <c r="G16" s="51">
        <f t="shared" ref="G16:G22" si="0">SUM(C16:F16)</f>
        <v>4349267.95</v>
      </c>
    </row>
    <row r="17" spans="1:7" ht="16.5" thickBot="1" x14ac:dyDescent="0.3">
      <c r="A17" s="14">
        <v>16</v>
      </c>
      <c r="B17" s="24" t="s">
        <v>40</v>
      </c>
      <c r="C17" s="48">
        <v>6219027.4299999997</v>
      </c>
      <c r="D17" s="48">
        <v>460140.77</v>
      </c>
      <c r="E17" s="48">
        <v>0</v>
      </c>
      <c r="F17" s="54">
        <v>0</v>
      </c>
      <c r="G17" s="51">
        <f t="shared" si="0"/>
        <v>6679168.1999999993</v>
      </c>
    </row>
    <row r="18" spans="1:7" ht="16.5" thickBot="1" x14ac:dyDescent="0.3">
      <c r="A18" s="14">
        <v>17</v>
      </c>
      <c r="B18" s="24" t="s">
        <v>41</v>
      </c>
      <c r="C18" s="48">
        <v>3091226.09</v>
      </c>
      <c r="D18" s="48">
        <v>142690.35</v>
      </c>
      <c r="E18" s="48">
        <v>0</v>
      </c>
      <c r="F18" s="54">
        <v>0</v>
      </c>
      <c r="G18" s="51">
        <f t="shared" si="0"/>
        <v>3233916.44</v>
      </c>
    </row>
    <row r="19" spans="1:7" ht="16.5" thickBot="1" x14ac:dyDescent="0.3">
      <c r="A19" s="14">
        <v>18</v>
      </c>
      <c r="B19" s="24" t="s">
        <v>42</v>
      </c>
      <c r="C19" s="48">
        <v>0</v>
      </c>
      <c r="D19" s="48">
        <v>0</v>
      </c>
      <c r="E19" s="48">
        <v>0</v>
      </c>
      <c r="F19" s="54">
        <v>0</v>
      </c>
      <c r="G19" s="51">
        <f t="shared" si="0"/>
        <v>0</v>
      </c>
    </row>
    <row r="20" spans="1:7" ht="16.5" thickBot="1" x14ac:dyDescent="0.3">
      <c r="A20" s="14">
        <v>19</v>
      </c>
      <c r="B20" s="24" t="s">
        <v>43</v>
      </c>
      <c r="C20" s="48">
        <v>0</v>
      </c>
      <c r="D20" s="48">
        <v>0</v>
      </c>
      <c r="E20" s="48">
        <v>0</v>
      </c>
      <c r="F20" s="54">
        <v>0</v>
      </c>
      <c r="G20" s="51">
        <f t="shared" si="0"/>
        <v>0</v>
      </c>
    </row>
    <row r="21" spans="1:7" ht="16.5" thickBot="1" x14ac:dyDescent="0.3">
      <c r="A21" s="14">
        <v>20</v>
      </c>
      <c r="B21" s="24" t="s">
        <v>44</v>
      </c>
      <c r="C21" s="48">
        <v>2935652.85</v>
      </c>
      <c r="D21" s="48">
        <v>172288.28</v>
      </c>
      <c r="E21" s="48">
        <v>0</v>
      </c>
      <c r="F21" s="54">
        <v>0</v>
      </c>
      <c r="G21" s="51">
        <f t="shared" si="0"/>
        <v>3107941.13</v>
      </c>
    </row>
    <row r="22" spans="1:7" ht="16.5" thickBot="1" x14ac:dyDescent="0.3">
      <c r="A22" s="14">
        <v>21</v>
      </c>
      <c r="B22" s="24" t="s">
        <v>45</v>
      </c>
      <c r="C22" s="48">
        <v>2570494.89</v>
      </c>
      <c r="D22" s="48">
        <v>3475982.4999999995</v>
      </c>
      <c r="E22" s="48">
        <v>0</v>
      </c>
      <c r="F22" s="54">
        <v>0</v>
      </c>
      <c r="G22" s="51">
        <f t="shared" si="0"/>
        <v>6046477.3899999997</v>
      </c>
    </row>
    <row r="23" spans="1:7" ht="16.5" thickBot="1" x14ac:dyDescent="0.3">
      <c r="A23" s="18"/>
      <c r="B23" s="18" t="s">
        <v>64</v>
      </c>
      <c r="C23" s="22"/>
      <c r="D23" s="22"/>
      <c r="E23" s="22"/>
      <c r="F23" s="22"/>
      <c r="G23" s="47"/>
    </row>
    <row r="24" spans="1:7" ht="16.5" thickBot="1" x14ac:dyDescent="0.3">
      <c r="A24" s="13">
        <v>39</v>
      </c>
      <c r="B24" s="24" t="s">
        <v>65</v>
      </c>
      <c r="C24" s="5">
        <v>1800</v>
      </c>
      <c r="D24" s="5">
        <v>55</v>
      </c>
      <c r="E24" s="5">
        <v>0</v>
      </c>
      <c r="F24" s="55">
        <v>0</v>
      </c>
      <c r="G24" s="44">
        <f>SUM(C24:F24)</f>
        <v>1855</v>
      </c>
    </row>
    <row r="25" spans="1:7" ht="16.5" thickBot="1" x14ac:dyDescent="0.3">
      <c r="A25" s="13">
        <v>40</v>
      </c>
      <c r="B25" s="24" t="s">
        <v>66</v>
      </c>
      <c r="C25" s="4">
        <v>8322</v>
      </c>
      <c r="D25" s="4">
        <v>533</v>
      </c>
      <c r="E25" s="4">
        <v>0</v>
      </c>
      <c r="F25" s="55">
        <v>0</v>
      </c>
      <c r="G25" s="44">
        <f>SUM(C25:F25)</f>
        <v>8855</v>
      </c>
    </row>
    <row r="26" spans="1:7" ht="16.5" thickBot="1" x14ac:dyDescent="0.3">
      <c r="A26" s="13">
        <v>41</v>
      </c>
      <c r="B26" s="24" t="s">
        <v>67</v>
      </c>
      <c r="C26" s="4">
        <v>0</v>
      </c>
      <c r="D26" s="4">
        <v>0</v>
      </c>
      <c r="E26" s="4">
        <v>0</v>
      </c>
      <c r="F26" s="55">
        <v>0</v>
      </c>
      <c r="G26" s="44">
        <f>SUM(C26:F26)</f>
        <v>0</v>
      </c>
    </row>
    <row r="27" spans="1:7" ht="16.5" thickBot="1" x14ac:dyDescent="0.3">
      <c r="A27" s="13">
        <v>42</v>
      </c>
      <c r="B27" s="24" t="s">
        <v>68</v>
      </c>
      <c r="C27" s="4">
        <v>923</v>
      </c>
      <c r="D27" s="4">
        <v>59</v>
      </c>
      <c r="E27" s="4">
        <v>0</v>
      </c>
      <c r="F27" s="55">
        <v>0</v>
      </c>
      <c r="G27" s="44">
        <f>SUM(C27:F27)</f>
        <v>982</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F5:G9">
    <cfRule type="cellIs" dxfId="39" priority="14" stopIfTrue="1" operator="lessThan">
      <formula>0</formula>
    </cfRule>
    <cfRule type="cellIs" dxfId="38" priority="18" stopIfTrue="1" operator="lessThan">
      <formula>0</formula>
    </cfRule>
  </conditionalFormatting>
  <conditionalFormatting sqref="C13:G14 G11:G12">
    <cfRule type="cellIs" dxfId="37" priority="13" stopIfTrue="1" operator="lessThan">
      <formula>0</formula>
    </cfRule>
    <cfRule type="cellIs" dxfId="36" priority="17" stopIfTrue="1" operator="lessThan">
      <formula>0</formula>
    </cfRule>
  </conditionalFormatting>
  <conditionalFormatting sqref="E16:G22">
    <cfRule type="cellIs" dxfId="35" priority="12" stopIfTrue="1" operator="lessThan">
      <formula>0</formula>
    </cfRule>
    <cfRule type="cellIs" dxfId="34" priority="16" stopIfTrue="1" operator="lessThan">
      <formula>0</formula>
    </cfRule>
  </conditionalFormatting>
  <conditionalFormatting sqref="E24:G27">
    <cfRule type="cellIs" dxfId="33" priority="11" stopIfTrue="1" operator="lessThan">
      <formula>0</formula>
    </cfRule>
    <cfRule type="cellIs" dxfId="32" priority="15" stopIfTrue="1" operator="lessThan">
      <formula>0</formula>
    </cfRule>
  </conditionalFormatting>
  <conditionalFormatting sqref="D5:E5 C6:E9">
    <cfRule type="cellIs" dxfId="31" priority="9" stopIfTrue="1" operator="lessThan">
      <formula>0</formula>
    </cfRule>
    <cfRule type="cellIs" dxfId="30" priority="10" stopIfTrue="1" operator="lessThan">
      <formula>0</formula>
    </cfRule>
  </conditionalFormatting>
  <conditionalFormatting sqref="C5:E5">
    <cfRule type="cellIs" dxfId="29" priority="7" stopIfTrue="1" operator="lessThan">
      <formula>0</formula>
    </cfRule>
    <cfRule type="cellIs" dxfId="28" priority="8" stopIfTrue="1" operator="lessThan">
      <formula>0</formula>
    </cfRule>
  </conditionalFormatting>
  <conditionalFormatting sqref="C16:D22">
    <cfRule type="cellIs" dxfId="27" priority="5" stopIfTrue="1" operator="lessThan">
      <formula>0</formula>
    </cfRule>
    <cfRule type="cellIs" dxfId="26" priority="6" stopIfTrue="1" operator="lessThan">
      <formula>0</formula>
    </cfRule>
  </conditionalFormatting>
  <conditionalFormatting sqref="C24:D27">
    <cfRule type="cellIs" dxfId="25" priority="3" stopIfTrue="1" operator="lessThan">
      <formula>0</formula>
    </cfRule>
    <cfRule type="cellIs" dxfId="24" priority="4" stopIfTrue="1" operator="lessThan">
      <formula>0</formula>
    </cfRule>
  </conditionalFormatting>
  <conditionalFormatting sqref="C11:F12">
    <cfRule type="cellIs" dxfId="23" priority="1" stopIfTrue="1" operator="lessThan">
      <formula>0</formula>
    </cfRule>
    <cfRule type="cellIs" dxfId="22" priority="2" stopIfTrue="1" operator="lessThan">
      <formula>0</formula>
    </cfRule>
  </conditionalFormatting>
  <pageMargins left="0.7" right="0.7" top="0.75" bottom="0.75" header="0.3" footer="0.3"/>
  <pageSetup orientation="portrait" r:id="rId1"/>
  <headerFooter>
    <oddFooter>&amp;L&amp;1#&amp;"Calibri"&amp;8&amp;K414141Proprietary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0" zoomScaleNormal="110" workbookViewId="0">
      <pane xSplit="2" ySplit="3" topLeftCell="C5" activePane="bottomRight" state="frozen"/>
      <selection activeCell="A2" sqref="A2"/>
      <selection pane="topRight" activeCell="C2" sqref="C2"/>
      <selection pane="bottomLeft" activeCell="A5" sqref="A5"/>
      <selection pane="bottomRight" activeCell="C15" sqref="C15"/>
    </sheetView>
  </sheetViews>
  <sheetFormatPr defaultColWidth="9.140625" defaultRowHeight="15.75" x14ac:dyDescent="0.25"/>
  <cols>
    <col min="1" max="1" width="12.7109375" style="11" bestFit="1" customWidth="1"/>
    <col min="2" max="2" width="96.7109375" style="11" bestFit="1" customWidth="1"/>
    <col min="3" max="7" width="16.7109375" style="11" customWidth="1"/>
    <col min="8" max="8" width="35.140625" style="11" customWidth="1"/>
    <col min="9" max="10" width="9.140625" style="11"/>
    <col min="11" max="11" width="10.7109375" style="11" bestFit="1" customWidth="1"/>
    <col min="12" max="12" width="9.140625" style="11"/>
    <col min="13" max="13" width="9.7109375" style="11" bestFit="1" customWidth="1"/>
    <col min="14" max="14" width="13.42578125" style="11" bestFit="1" customWidth="1"/>
    <col min="15" max="15" width="30.7109375" style="11" bestFit="1" customWidth="1"/>
    <col min="16" max="16384" width="9.140625" style="11"/>
  </cols>
  <sheetData>
    <row r="1" spans="1:7" s="10" customFormat="1" ht="21.75" thickBot="1" x14ac:dyDescent="0.4">
      <c r="B1" s="12" t="s">
        <v>11</v>
      </c>
      <c r="C1" s="12"/>
      <c r="D1" s="12"/>
      <c r="E1" s="12"/>
      <c r="F1" s="12"/>
    </row>
    <row r="2" spans="1:7" ht="19.5" thickBot="1" x14ac:dyDescent="0.3">
      <c r="A2" s="15"/>
      <c r="B2" s="16" t="s">
        <v>75</v>
      </c>
      <c r="C2" s="113" t="s">
        <v>69</v>
      </c>
      <c r="D2" s="114"/>
      <c r="E2" s="114"/>
      <c r="F2" s="114"/>
      <c r="G2" s="115"/>
    </row>
    <row r="3" spans="1:7" ht="32.25" thickBot="1" x14ac:dyDescent="0.3">
      <c r="A3" s="17" t="s">
        <v>17</v>
      </c>
      <c r="B3" s="18" t="s">
        <v>70</v>
      </c>
      <c r="C3" s="18" t="s">
        <v>12</v>
      </c>
      <c r="D3" s="18" t="s">
        <v>13</v>
      </c>
      <c r="E3" s="19" t="s">
        <v>14</v>
      </c>
      <c r="F3" s="19" t="s">
        <v>15</v>
      </c>
      <c r="G3" s="20" t="s">
        <v>8</v>
      </c>
    </row>
    <row r="4" spans="1:7" ht="16.5" thickBot="1" x14ac:dyDescent="0.3">
      <c r="A4" s="21"/>
      <c r="B4" s="18" t="s">
        <v>16</v>
      </c>
      <c r="C4" s="22"/>
      <c r="D4" s="22"/>
      <c r="E4" s="22"/>
      <c r="F4" s="22"/>
      <c r="G4" s="23"/>
    </row>
    <row r="5" spans="1:7" ht="16.5" thickBot="1" x14ac:dyDescent="0.3">
      <c r="A5" s="13">
        <v>1</v>
      </c>
      <c r="B5" s="24" t="s">
        <v>18</v>
      </c>
      <c r="C5" s="2">
        <f>[1]me_945_report_content!F51</f>
        <v>21649</v>
      </c>
      <c r="D5" s="2">
        <f>[1]me_945_report_content!G51</f>
        <v>2153</v>
      </c>
      <c r="E5" s="2">
        <f>[1]me_945_report_content!H51</f>
        <v>0</v>
      </c>
      <c r="F5" s="3">
        <v>60996</v>
      </c>
      <c r="G5" s="44">
        <f>SUM(C5:F5)</f>
        <v>84798</v>
      </c>
    </row>
    <row r="6" spans="1:7" ht="16.5" thickBot="1" x14ac:dyDescent="0.3">
      <c r="A6" s="14">
        <v>2</v>
      </c>
      <c r="B6" s="24" t="s">
        <v>19</v>
      </c>
      <c r="C6" s="2">
        <f>[1]me_945_report_content!F52</f>
        <v>33</v>
      </c>
      <c r="D6" s="2">
        <f>[1]me_945_report_content!G52</f>
        <v>37</v>
      </c>
      <c r="E6" s="2">
        <f>[1]me_945_report_content!H52</f>
        <v>0</v>
      </c>
      <c r="F6" s="4">
        <v>49</v>
      </c>
      <c r="G6" s="45">
        <f>SUM(C6:F6)</f>
        <v>119</v>
      </c>
    </row>
    <row r="7" spans="1:7" ht="16.5" thickBot="1" x14ac:dyDescent="0.3">
      <c r="A7" s="14">
        <v>3</v>
      </c>
      <c r="B7" s="24" t="s">
        <v>24</v>
      </c>
      <c r="C7" s="2">
        <f>[1]me_945_report_content!F55</f>
        <v>640</v>
      </c>
      <c r="D7" s="2">
        <f>[1]me_945_report_content!G55</f>
        <v>65</v>
      </c>
      <c r="E7" s="2">
        <f>[1]me_945_report_content!H55</f>
        <v>0</v>
      </c>
      <c r="F7" s="4">
        <v>43</v>
      </c>
      <c r="G7" s="45">
        <f>SUM(C7:F7)</f>
        <v>748</v>
      </c>
    </row>
    <row r="8" spans="1:7" ht="16.5" thickBot="1" x14ac:dyDescent="0.3">
      <c r="A8" s="14">
        <v>4</v>
      </c>
      <c r="B8" s="24" t="s">
        <v>25</v>
      </c>
      <c r="C8" s="2">
        <f>[1]me_945_report_content!F56</f>
        <v>307</v>
      </c>
      <c r="D8" s="2">
        <f>[1]me_945_report_content!G56</f>
        <v>35</v>
      </c>
      <c r="E8" s="2">
        <f>[1]me_945_report_content!H56</f>
        <v>0</v>
      </c>
      <c r="F8" s="4">
        <v>2544</v>
      </c>
      <c r="G8" s="45">
        <f>SUM(C8:F8)</f>
        <v>2886</v>
      </c>
    </row>
    <row r="9" spans="1:7" ht="16.5" thickBot="1" x14ac:dyDescent="0.3">
      <c r="A9" s="14">
        <v>5</v>
      </c>
      <c r="B9" s="24" t="s">
        <v>26</v>
      </c>
      <c r="C9" s="2">
        <f>[1]me_945_report_content!F57</f>
        <v>598</v>
      </c>
      <c r="D9" s="2">
        <f>[1]me_945_report_content!G57</f>
        <v>60</v>
      </c>
      <c r="E9" s="2">
        <f>[1]me_945_report_content!H57</f>
        <v>0</v>
      </c>
      <c r="F9" s="4">
        <v>2496</v>
      </c>
      <c r="G9" s="45">
        <f>SUM(C9:F9)</f>
        <v>3154</v>
      </c>
    </row>
    <row r="10" spans="1:7" ht="16.5" thickBot="1" x14ac:dyDescent="0.3">
      <c r="A10" s="18"/>
      <c r="B10" s="18" t="s">
        <v>29</v>
      </c>
      <c r="C10" s="22"/>
      <c r="D10" s="22"/>
      <c r="E10" s="22"/>
      <c r="F10" s="22"/>
      <c r="G10" s="46"/>
    </row>
    <row r="11" spans="1:7" ht="16.5" thickBot="1" x14ac:dyDescent="0.3">
      <c r="A11" s="13">
        <v>6</v>
      </c>
      <c r="B11" s="24" t="s">
        <v>30</v>
      </c>
      <c r="C11" s="49">
        <v>4804667.1911664689</v>
      </c>
      <c r="D11" s="50">
        <v>3217872.4760589181</v>
      </c>
      <c r="E11" s="50">
        <v>0</v>
      </c>
      <c r="F11" s="50">
        <v>4422015.4864949798</v>
      </c>
      <c r="G11" s="51">
        <f>SUM(C11:F11)</f>
        <v>12444555.153720368</v>
      </c>
    </row>
    <row r="12" spans="1:7" ht="16.5" thickBot="1" x14ac:dyDescent="0.3">
      <c r="A12" s="14">
        <v>7</v>
      </c>
      <c r="B12" s="24" t="s">
        <v>31</v>
      </c>
      <c r="C12" s="48">
        <v>4803563.3057103613</v>
      </c>
      <c r="D12" s="48">
        <v>3217696.8171545076</v>
      </c>
      <c r="E12" s="48">
        <v>0</v>
      </c>
      <c r="F12" s="48">
        <v>4530575.3735058019</v>
      </c>
      <c r="G12" s="51">
        <f>SUM(C12:F12)</f>
        <v>12551835.496370669</v>
      </c>
    </row>
    <row r="13" spans="1:7" ht="16.5" thickBot="1" x14ac:dyDescent="0.3">
      <c r="A13" s="14">
        <v>10</v>
      </c>
      <c r="B13" s="24" t="s">
        <v>34</v>
      </c>
      <c r="C13" s="48">
        <v>0</v>
      </c>
      <c r="D13" s="48">
        <v>0</v>
      </c>
      <c r="E13" s="48">
        <v>0</v>
      </c>
      <c r="F13" s="54">
        <v>0</v>
      </c>
      <c r="G13" s="51">
        <f>SUM(C13:F13)</f>
        <v>0</v>
      </c>
    </row>
    <row r="14" spans="1:7" ht="16.5" thickBot="1" x14ac:dyDescent="0.3">
      <c r="A14" s="14">
        <v>11</v>
      </c>
      <c r="B14" s="24" t="s">
        <v>35</v>
      </c>
      <c r="C14" s="48">
        <v>0</v>
      </c>
      <c r="D14" s="48">
        <v>0</v>
      </c>
      <c r="E14" s="48">
        <v>0</v>
      </c>
      <c r="F14" s="54">
        <v>0</v>
      </c>
      <c r="G14" s="51">
        <f>SUM(C14:F14)</f>
        <v>0</v>
      </c>
    </row>
    <row r="15" spans="1:7" ht="16.5" thickBot="1" x14ac:dyDescent="0.3">
      <c r="A15" s="18"/>
      <c r="B15" s="18" t="s">
        <v>38</v>
      </c>
      <c r="C15" s="22"/>
      <c r="D15" s="22"/>
      <c r="E15" s="22"/>
      <c r="F15" s="22"/>
      <c r="G15" s="46"/>
    </row>
    <row r="16" spans="1:7" ht="16.5" thickBot="1" x14ac:dyDescent="0.3">
      <c r="A16" s="13">
        <v>15</v>
      </c>
      <c r="B16" s="24" t="s">
        <v>39</v>
      </c>
      <c r="C16" s="50">
        <v>2720709.19</v>
      </c>
      <c r="D16" s="50">
        <v>346569.84</v>
      </c>
      <c r="E16" s="50">
        <v>0</v>
      </c>
      <c r="F16" s="54">
        <v>0</v>
      </c>
      <c r="G16" s="51">
        <f t="shared" ref="G16:G22" si="0">SUM(C16:F16)</f>
        <v>3067279.03</v>
      </c>
    </row>
    <row r="17" spans="1:7" ht="16.5" thickBot="1" x14ac:dyDescent="0.3">
      <c r="A17" s="14">
        <v>16</v>
      </c>
      <c r="B17" s="24" t="s">
        <v>40</v>
      </c>
      <c r="C17" s="48">
        <v>3405719.8699999996</v>
      </c>
      <c r="D17" s="48">
        <v>536264.93000000005</v>
      </c>
      <c r="E17" s="48">
        <v>0</v>
      </c>
      <c r="F17" s="54">
        <v>0</v>
      </c>
      <c r="G17" s="51">
        <f t="shared" si="0"/>
        <v>3941984.8</v>
      </c>
    </row>
    <row r="18" spans="1:7" ht="16.5" thickBot="1" x14ac:dyDescent="0.3">
      <c r="A18" s="14">
        <v>17</v>
      </c>
      <c r="B18" s="24" t="s">
        <v>41</v>
      </c>
      <c r="C18" s="48">
        <v>1310977.8800000001</v>
      </c>
      <c r="D18" s="48">
        <v>123538.49</v>
      </c>
      <c r="E18" s="48">
        <v>0</v>
      </c>
      <c r="F18" s="54">
        <v>0</v>
      </c>
      <c r="G18" s="51">
        <f t="shared" si="0"/>
        <v>1434516.37</v>
      </c>
    </row>
    <row r="19" spans="1:7" ht="16.5" thickBot="1" x14ac:dyDescent="0.3">
      <c r="A19" s="14">
        <v>18</v>
      </c>
      <c r="B19" s="24" t="s">
        <v>42</v>
      </c>
      <c r="C19" s="48">
        <v>0</v>
      </c>
      <c r="D19" s="48">
        <v>0</v>
      </c>
      <c r="E19" s="48">
        <v>0</v>
      </c>
      <c r="F19" s="54">
        <v>0</v>
      </c>
      <c r="G19" s="51">
        <f t="shared" si="0"/>
        <v>0</v>
      </c>
    </row>
    <row r="20" spans="1:7" ht="16.5" thickBot="1" x14ac:dyDescent="0.3">
      <c r="A20" s="14">
        <v>19</v>
      </c>
      <c r="B20" s="24" t="s">
        <v>43</v>
      </c>
      <c r="C20" s="48">
        <v>0</v>
      </c>
      <c r="D20" s="48">
        <v>0</v>
      </c>
      <c r="E20" s="48">
        <v>0</v>
      </c>
      <c r="F20" s="54">
        <v>0</v>
      </c>
      <c r="G20" s="51">
        <f t="shared" si="0"/>
        <v>0</v>
      </c>
    </row>
    <row r="21" spans="1:7" ht="16.5" thickBot="1" x14ac:dyDescent="0.3">
      <c r="A21" s="14">
        <v>20</v>
      </c>
      <c r="B21" s="24" t="s">
        <v>44</v>
      </c>
      <c r="C21" s="48">
        <v>999070.30999999994</v>
      </c>
      <c r="D21" s="48">
        <v>377141.94</v>
      </c>
      <c r="E21" s="48">
        <v>0</v>
      </c>
      <c r="F21" s="54">
        <v>0</v>
      </c>
      <c r="G21" s="51">
        <f t="shared" si="0"/>
        <v>1376212.25</v>
      </c>
    </row>
    <row r="22" spans="1:7" ht="16.5" thickBot="1" x14ac:dyDescent="0.3">
      <c r="A22" s="14">
        <v>21</v>
      </c>
      <c r="B22" s="24" t="s">
        <v>45</v>
      </c>
      <c r="C22" s="48">
        <v>1088824.8599999999</v>
      </c>
      <c r="D22" s="48">
        <v>1579052.64</v>
      </c>
      <c r="E22" s="48">
        <v>0</v>
      </c>
      <c r="F22" s="54">
        <v>0</v>
      </c>
      <c r="G22" s="51">
        <f t="shared" si="0"/>
        <v>2667877.5</v>
      </c>
    </row>
    <row r="23" spans="1:7" ht="16.5" thickBot="1" x14ac:dyDescent="0.3">
      <c r="A23" s="18"/>
      <c r="B23" s="18" t="s">
        <v>64</v>
      </c>
      <c r="C23" s="22"/>
      <c r="D23" s="22"/>
      <c r="E23" s="22"/>
      <c r="F23" s="22"/>
      <c r="G23" s="47"/>
    </row>
    <row r="24" spans="1:7" ht="16.5" thickBot="1" x14ac:dyDescent="0.3">
      <c r="A24" s="13">
        <v>39</v>
      </c>
      <c r="B24" s="24" t="s">
        <v>65</v>
      </c>
      <c r="C24" s="5">
        <v>976</v>
      </c>
      <c r="D24" s="5">
        <v>78</v>
      </c>
      <c r="E24" s="5">
        <v>0</v>
      </c>
      <c r="F24" s="55">
        <v>0</v>
      </c>
      <c r="G24" s="44">
        <f>SUM(C24:F24)</f>
        <v>1054</v>
      </c>
    </row>
    <row r="25" spans="1:7" ht="16.5" thickBot="1" x14ac:dyDescent="0.3">
      <c r="A25" s="13">
        <v>40</v>
      </c>
      <c r="B25" s="24" t="s">
        <v>66</v>
      </c>
      <c r="C25" s="4">
        <v>3558</v>
      </c>
      <c r="D25" s="4">
        <v>267</v>
      </c>
      <c r="E25" s="4">
        <v>0</v>
      </c>
      <c r="F25" s="55">
        <v>0</v>
      </c>
      <c r="G25" s="44">
        <f>SUM(C25:F25)</f>
        <v>3825</v>
      </c>
    </row>
    <row r="26" spans="1:7" ht="16.5" thickBot="1" x14ac:dyDescent="0.3">
      <c r="A26" s="13">
        <v>41</v>
      </c>
      <c r="B26" s="24" t="s">
        <v>67</v>
      </c>
      <c r="C26" s="4">
        <v>0</v>
      </c>
      <c r="D26" s="4">
        <v>0</v>
      </c>
      <c r="E26" s="4">
        <v>0</v>
      </c>
      <c r="F26" s="55">
        <v>0</v>
      </c>
      <c r="G26" s="44">
        <f>SUM(C26:F26)</f>
        <v>0</v>
      </c>
    </row>
    <row r="27" spans="1:7" ht="16.5" thickBot="1" x14ac:dyDescent="0.3">
      <c r="A27" s="13">
        <v>42</v>
      </c>
      <c r="B27" s="24" t="s">
        <v>68</v>
      </c>
      <c r="C27" s="4">
        <v>581</v>
      </c>
      <c r="D27" s="4">
        <v>60</v>
      </c>
      <c r="E27" s="4">
        <v>0</v>
      </c>
      <c r="F27" s="55"/>
      <c r="G27" s="44">
        <f>SUM(C27:F27)</f>
        <v>641</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F5:G9">
    <cfRule type="cellIs" dxfId="21" priority="18" stopIfTrue="1" operator="lessThan">
      <formula>0</formula>
    </cfRule>
    <cfRule type="cellIs" dxfId="20" priority="22" stopIfTrue="1" operator="lessThan">
      <formula>0</formula>
    </cfRule>
  </conditionalFormatting>
  <conditionalFormatting sqref="C13:G14 G11:G12">
    <cfRule type="cellIs" dxfId="19" priority="17" stopIfTrue="1" operator="lessThan">
      <formula>0</formula>
    </cfRule>
    <cfRule type="cellIs" dxfId="18" priority="21" stopIfTrue="1" operator="lessThan">
      <formula>0</formula>
    </cfRule>
  </conditionalFormatting>
  <conditionalFormatting sqref="E16:G22">
    <cfRule type="cellIs" dxfId="17" priority="16" stopIfTrue="1" operator="lessThan">
      <formula>0</formula>
    </cfRule>
    <cfRule type="cellIs" dxfId="16" priority="20" stopIfTrue="1" operator="lessThan">
      <formula>0</formula>
    </cfRule>
  </conditionalFormatting>
  <conditionalFormatting sqref="E24:G27">
    <cfRule type="cellIs" dxfId="15" priority="15" stopIfTrue="1" operator="lessThan">
      <formula>0</formula>
    </cfRule>
    <cfRule type="cellIs" dxfId="14" priority="19" stopIfTrue="1" operator="lessThan">
      <formula>0</formula>
    </cfRule>
  </conditionalFormatting>
  <conditionalFormatting sqref="D5:E7 C8:E9">
    <cfRule type="cellIs" dxfId="13" priority="13" stopIfTrue="1" operator="lessThan">
      <formula>0</formula>
    </cfRule>
    <cfRule type="cellIs" dxfId="12" priority="14" stopIfTrue="1" operator="lessThan">
      <formula>0</formula>
    </cfRule>
  </conditionalFormatting>
  <conditionalFormatting sqref="C5:E5">
    <cfRule type="cellIs" dxfId="11" priority="11" stopIfTrue="1" operator="lessThan">
      <formula>0</formula>
    </cfRule>
    <cfRule type="cellIs" dxfId="10" priority="12" stopIfTrue="1" operator="lessThan">
      <formula>0</formula>
    </cfRule>
  </conditionalFormatting>
  <conditionalFormatting sqref="C6:E6">
    <cfRule type="cellIs" dxfId="9" priority="9" stopIfTrue="1" operator="lessThan">
      <formula>0</formula>
    </cfRule>
    <cfRule type="cellIs" dxfId="8" priority="10" stopIfTrue="1" operator="lessThan">
      <formula>0</formula>
    </cfRule>
  </conditionalFormatting>
  <conditionalFormatting sqref="C7:E9">
    <cfRule type="cellIs" dxfId="7" priority="7" stopIfTrue="1" operator="lessThan">
      <formula>0</formula>
    </cfRule>
    <cfRule type="cellIs" dxfId="6" priority="8" stopIfTrue="1" operator="lessThan">
      <formula>0</formula>
    </cfRule>
  </conditionalFormatting>
  <conditionalFormatting sqref="C16:D22">
    <cfRule type="cellIs" dxfId="5" priority="5" stopIfTrue="1" operator="lessThan">
      <formula>0</formula>
    </cfRule>
    <cfRule type="cellIs" dxfId="4" priority="6" stopIfTrue="1" operator="lessThan">
      <formula>0</formula>
    </cfRule>
  </conditionalFormatting>
  <conditionalFormatting sqref="C24:D27">
    <cfRule type="cellIs" dxfId="3" priority="3" stopIfTrue="1" operator="lessThan">
      <formula>0</formula>
    </cfRule>
    <cfRule type="cellIs" dxfId="2" priority="4" stopIfTrue="1" operator="lessThan">
      <formula>0</formula>
    </cfRule>
  </conditionalFormatting>
  <conditionalFormatting sqref="C11:F12">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headerFooter>
    <oddFooter>&amp;L&amp;1#&amp;"Calibri"&amp;8&amp;K414141Proprietary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G13" sqref="G13"/>
    </sheetView>
  </sheetViews>
  <sheetFormatPr defaultColWidth="9.140625" defaultRowHeight="15" x14ac:dyDescent="0.25"/>
  <cols>
    <col min="2" max="2" width="99" bestFit="1" customWidth="1"/>
    <col min="4" max="4" width="11.28515625" customWidth="1"/>
    <col min="5" max="5" width="15.42578125" customWidth="1"/>
    <col min="7" max="7" width="12.42578125" customWidth="1"/>
    <col min="8" max="8" width="13.140625" customWidth="1"/>
    <col min="9" max="9" width="48.42578125" customWidth="1"/>
  </cols>
  <sheetData>
    <row r="1" spans="1:9" ht="21" x14ac:dyDescent="0.35">
      <c r="A1" s="117" t="s">
        <v>9</v>
      </c>
      <c r="B1" s="117"/>
      <c r="C1" s="117"/>
      <c r="D1" s="117"/>
      <c r="E1" s="117"/>
      <c r="F1" s="117"/>
      <c r="G1" s="117"/>
      <c r="H1" s="117"/>
      <c r="I1" s="117"/>
    </row>
    <row r="2" spans="1:9" ht="18.75" x14ac:dyDescent="0.3">
      <c r="A2" s="116" t="s">
        <v>78</v>
      </c>
      <c r="B2" s="116"/>
      <c r="C2" s="116"/>
      <c r="D2" s="116"/>
      <c r="E2" s="116"/>
      <c r="F2" s="116"/>
      <c r="G2" s="116"/>
      <c r="H2" s="116"/>
      <c r="I2" s="116"/>
    </row>
    <row r="3" spans="1:9" ht="19.5" thickBot="1" x14ac:dyDescent="0.35">
      <c r="A3" s="97" t="s">
        <v>79</v>
      </c>
      <c r="B3" s="97"/>
      <c r="C3" s="97"/>
      <c r="D3" s="97"/>
      <c r="E3" s="97"/>
      <c r="F3" s="97"/>
      <c r="G3" s="97"/>
      <c r="H3" s="97"/>
      <c r="I3" s="97"/>
    </row>
    <row r="4" spans="1:9" ht="26.25" customHeight="1" x14ac:dyDescent="0.25">
      <c r="A4" s="120" t="s">
        <v>80</v>
      </c>
      <c r="B4" s="118" t="s">
        <v>81</v>
      </c>
      <c r="C4" s="122" t="s">
        <v>82</v>
      </c>
      <c r="D4" s="122"/>
      <c r="E4" s="123"/>
      <c r="F4" s="124" t="s">
        <v>83</v>
      </c>
      <c r="G4" s="122"/>
      <c r="H4" s="125"/>
    </row>
    <row r="5" spans="1:9" ht="15.75" thickBot="1" x14ac:dyDescent="0.3">
      <c r="A5" s="121"/>
      <c r="B5" s="119"/>
      <c r="C5" s="6" t="s">
        <v>84</v>
      </c>
      <c r="D5" s="6" t="s">
        <v>85</v>
      </c>
      <c r="E5" s="7" t="s">
        <v>86</v>
      </c>
      <c r="F5" s="8" t="s">
        <v>84</v>
      </c>
      <c r="G5" s="6" t="s">
        <v>85</v>
      </c>
      <c r="H5" s="9" t="s">
        <v>86</v>
      </c>
    </row>
    <row r="6" spans="1:9" ht="15.75" x14ac:dyDescent="0.25">
      <c r="A6" s="25"/>
      <c r="B6" s="26" t="s">
        <v>29</v>
      </c>
      <c r="C6" s="29"/>
      <c r="D6" s="29"/>
      <c r="E6" s="29"/>
      <c r="F6" s="29"/>
      <c r="G6" s="29"/>
      <c r="H6" s="29"/>
      <c r="I6" s="11"/>
    </row>
    <row r="7" spans="1:9" ht="15.75" x14ac:dyDescent="0.25">
      <c r="A7" s="27">
        <v>6</v>
      </c>
      <c r="B7" s="41" t="s">
        <v>30</v>
      </c>
      <c r="C7" s="35"/>
      <c r="D7" s="35"/>
      <c r="E7" s="36"/>
      <c r="F7" s="37"/>
      <c r="G7" s="35" t="s">
        <v>104</v>
      </c>
      <c r="H7" s="35"/>
      <c r="I7" s="11"/>
    </row>
    <row r="8" spans="1:9" ht="15.75" x14ac:dyDescent="0.25">
      <c r="A8" s="27">
        <v>7</v>
      </c>
      <c r="B8" s="41" t="s">
        <v>31</v>
      </c>
      <c r="C8" s="35"/>
      <c r="D8" s="35"/>
      <c r="E8" s="36"/>
      <c r="F8" s="37"/>
      <c r="G8" s="35" t="s">
        <v>104</v>
      </c>
      <c r="H8" s="35"/>
      <c r="I8" s="11"/>
    </row>
    <row r="9" spans="1:9" ht="15.75" x14ac:dyDescent="0.25">
      <c r="A9" s="27">
        <v>8</v>
      </c>
      <c r="B9" s="41" t="s">
        <v>32</v>
      </c>
      <c r="C9" s="30"/>
      <c r="D9" s="30"/>
      <c r="E9" s="31"/>
      <c r="F9" s="37"/>
      <c r="G9" s="35" t="s">
        <v>104</v>
      </c>
      <c r="H9" s="35"/>
      <c r="I9" s="11"/>
    </row>
    <row r="10" spans="1:9" ht="15.75" x14ac:dyDescent="0.25">
      <c r="A10" s="27">
        <v>9</v>
      </c>
      <c r="B10" s="41" t="s">
        <v>33</v>
      </c>
      <c r="C10" s="30"/>
      <c r="D10" s="30"/>
      <c r="E10" s="31"/>
      <c r="F10" s="37"/>
      <c r="G10" s="35" t="s">
        <v>104</v>
      </c>
      <c r="H10" s="35"/>
      <c r="I10" s="11"/>
    </row>
    <row r="11" spans="1:9" ht="15.75" x14ac:dyDescent="0.25">
      <c r="A11" s="27">
        <v>10</v>
      </c>
      <c r="B11" s="41" t="s">
        <v>34</v>
      </c>
      <c r="C11" s="35"/>
      <c r="D11" s="35"/>
      <c r="E11" s="36"/>
      <c r="F11" s="37"/>
      <c r="G11" s="35" t="s">
        <v>104</v>
      </c>
      <c r="H11" s="35"/>
      <c r="I11" s="11"/>
    </row>
    <row r="12" spans="1:9" ht="15.75" x14ac:dyDescent="0.25">
      <c r="A12" s="27">
        <v>11</v>
      </c>
      <c r="B12" s="41" t="s">
        <v>35</v>
      </c>
      <c r="C12" s="35"/>
      <c r="D12" s="35"/>
      <c r="E12" s="36"/>
      <c r="F12" s="37"/>
      <c r="G12" s="35" t="s">
        <v>104</v>
      </c>
      <c r="H12" s="35"/>
      <c r="I12" s="11"/>
    </row>
    <row r="13" spans="1:9" ht="16.5" thickBot="1" x14ac:dyDescent="0.3">
      <c r="A13" s="28">
        <v>13</v>
      </c>
      <c r="B13" s="42" t="s">
        <v>36</v>
      </c>
      <c r="C13" s="32"/>
      <c r="D13" s="32"/>
      <c r="E13" s="33"/>
      <c r="F13" s="38"/>
      <c r="G13" s="39" t="s">
        <v>104</v>
      </c>
      <c r="H13" s="40"/>
      <c r="I13" s="11"/>
    </row>
    <row r="14" spans="1:9" ht="15.75" x14ac:dyDescent="0.25">
      <c r="A14" s="25"/>
      <c r="B14" s="43" t="s">
        <v>38</v>
      </c>
      <c r="C14" s="34"/>
      <c r="D14" s="34"/>
      <c r="E14" s="34"/>
      <c r="F14" s="34"/>
      <c r="G14" s="34"/>
      <c r="H14" s="34"/>
      <c r="I14" s="11"/>
    </row>
    <row r="15" spans="1:9" ht="15.75" x14ac:dyDescent="0.25">
      <c r="A15" s="27">
        <v>15</v>
      </c>
      <c r="B15" s="41" t="s">
        <v>39</v>
      </c>
      <c r="C15" s="35"/>
      <c r="D15" s="35"/>
      <c r="E15" s="36"/>
      <c r="F15" s="101" t="s">
        <v>104</v>
      </c>
      <c r="G15" s="100"/>
      <c r="H15" s="100"/>
      <c r="I15" s="11"/>
    </row>
    <row r="16" spans="1:9" ht="15.75" x14ac:dyDescent="0.25">
      <c r="A16" s="27">
        <v>16</v>
      </c>
      <c r="B16" s="41" t="s">
        <v>40</v>
      </c>
      <c r="C16" s="35"/>
      <c r="D16" s="35"/>
      <c r="E16" s="36"/>
      <c r="F16" s="101" t="s">
        <v>104</v>
      </c>
      <c r="G16" s="100"/>
      <c r="H16" s="100"/>
      <c r="I16" s="11"/>
    </row>
    <row r="17" spans="1:9" ht="15.75" x14ac:dyDescent="0.25">
      <c r="A17" s="27">
        <v>17</v>
      </c>
      <c r="B17" s="41" t="s">
        <v>41</v>
      </c>
      <c r="C17" s="35"/>
      <c r="D17" s="35"/>
      <c r="E17" s="36"/>
      <c r="F17" s="101" t="s">
        <v>104</v>
      </c>
      <c r="G17" s="100"/>
      <c r="H17" s="100"/>
      <c r="I17" s="11"/>
    </row>
    <row r="18" spans="1:9" ht="15.75" x14ac:dyDescent="0.25">
      <c r="A18" s="27">
        <v>18</v>
      </c>
      <c r="B18" s="41" t="s">
        <v>42</v>
      </c>
      <c r="C18" s="35"/>
      <c r="D18" s="35"/>
      <c r="E18" s="36"/>
      <c r="F18" s="101" t="s">
        <v>104</v>
      </c>
      <c r="G18" s="100"/>
      <c r="H18" s="100"/>
      <c r="I18" s="11"/>
    </row>
    <row r="19" spans="1:9" ht="15.75" x14ac:dyDescent="0.25">
      <c r="A19" s="27">
        <v>19</v>
      </c>
      <c r="B19" s="41" t="s">
        <v>43</v>
      </c>
      <c r="C19" s="35"/>
      <c r="D19" s="35"/>
      <c r="E19" s="36"/>
      <c r="F19" s="101" t="s">
        <v>104</v>
      </c>
      <c r="G19" s="100"/>
      <c r="H19" s="100"/>
      <c r="I19" s="11"/>
    </row>
    <row r="20" spans="1:9" ht="15.75" x14ac:dyDescent="0.25">
      <c r="A20" s="27">
        <v>20</v>
      </c>
      <c r="B20" s="41" t="s">
        <v>44</v>
      </c>
      <c r="C20" s="35"/>
      <c r="D20" s="35"/>
      <c r="E20" s="36"/>
      <c r="F20" s="101" t="s">
        <v>104</v>
      </c>
      <c r="G20" s="100"/>
      <c r="H20" s="100"/>
      <c r="I20" s="11"/>
    </row>
    <row r="21" spans="1:9" ht="15.75" x14ac:dyDescent="0.25">
      <c r="A21" s="27">
        <v>21</v>
      </c>
      <c r="B21" s="41" t="s">
        <v>45</v>
      </c>
      <c r="C21" s="35"/>
      <c r="D21" s="35"/>
      <c r="E21" s="36"/>
      <c r="F21" s="101" t="s">
        <v>104</v>
      </c>
      <c r="G21" s="100"/>
      <c r="H21" s="100"/>
      <c r="I21" s="11"/>
    </row>
    <row r="22" spans="1:9" ht="15.75" x14ac:dyDescent="0.25">
      <c r="A22" s="27">
        <v>22</v>
      </c>
      <c r="B22" s="41" t="s">
        <v>46</v>
      </c>
      <c r="C22" s="30"/>
      <c r="D22" s="30"/>
      <c r="E22" s="31"/>
      <c r="F22" s="101"/>
      <c r="G22" s="100" t="s">
        <v>104</v>
      </c>
      <c r="H22" s="100"/>
      <c r="I22" s="11"/>
    </row>
    <row r="23" spans="1:9" ht="15.75" x14ac:dyDescent="0.25">
      <c r="A23" s="27">
        <v>23</v>
      </c>
      <c r="B23" s="41" t="s">
        <v>47</v>
      </c>
      <c r="C23" s="30"/>
      <c r="D23" s="30"/>
      <c r="E23" s="31"/>
      <c r="F23" s="101"/>
      <c r="G23" s="100" t="s">
        <v>104</v>
      </c>
      <c r="H23" s="100"/>
      <c r="I23" s="11"/>
    </row>
    <row r="24" spans="1:9" ht="15.75" x14ac:dyDescent="0.25">
      <c r="A24" s="27">
        <v>24</v>
      </c>
      <c r="B24" s="41" t="s">
        <v>48</v>
      </c>
      <c r="C24" s="30"/>
      <c r="D24" s="30"/>
      <c r="E24" s="31"/>
      <c r="F24" s="101"/>
      <c r="G24" s="100" t="s">
        <v>104</v>
      </c>
      <c r="H24" s="100"/>
      <c r="I24" s="11"/>
    </row>
    <row r="25" spans="1:9" ht="15.75" x14ac:dyDescent="0.25">
      <c r="A25" s="27">
        <v>26</v>
      </c>
      <c r="B25" s="41" t="s">
        <v>49</v>
      </c>
      <c r="C25" s="30"/>
      <c r="D25" s="30"/>
      <c r="E25" s="31"/>
      <c r="F25" s="101"/>
      <c r="G25" s="100" t="s">
        <v>104</v>
      </c>
      <c r="H25" s="100"/>
      <c r="I25" s="11"/>
    </row>
    <row r="26" spans="1:9" ht="15.75" x14ac:dyDescent="0.25">
      <c r="A26" s="27">
        <v>27</v>
      </c>
      <c r="B26" s="41" t="s">
        <v>50</v>
      </c>
      <c r="C26" s="30"/>
      <c r="D26" s="30"/>
      <c r="E26" s="31"/>
      <c r="F26" s="101"/>
      <c r="G26" s="100" t="s">
        <v>104</v>
      </c>
      <c r="H26" s="100"/>
      <c r="I26" s="11"/>
    </row>
    <row r="27" spans="1:9" ht="15.75" x14ac:dyDescent="0.25">
      <c r="A27" s="27">
        <v>28</v>
      </c>
      <c r="B27" s="41" t="s">
        <v>51</v>
      </c>
      <c r="C27" s="30"/>
      <c r="D27" s="30"/>
      <c r="E27" s="31"/>
      <c r="F27" s="101"/>
      <c r="G27" s="100" t="s">
        <v>104</v>
      </c>
      <c r="H27" s="100"/>
      <c r="I27" s="11"/>
    </row>
    <row r="28" spans="1:9" ht="15.75" x14ac:dyDescent="0.25">
      <c r="A28" s="27">
        <v>29</v>
      </c>
      <c r="B28" s="41" t="s">
        <v>87</v>
      </c>
      <c r="C28" s="30"/>
      <c r="D28" s="30"/>
      <c r="E28" s="31"/>
      <c r="F28" s="101"/>
      <c r="G28" s="100" t="s">
        <v>104</v>
      </c>
      <c r="H28" s="100"/>
      <c r="I28" s="11"/>
    </row>
    <row r="29" spans="1:9" ht="15.75" x14ac:dyDescent="0.25">
      <c r="A29" s="27">
        <v>30</v>
      </c>
      <c r="B29" s="41" t="s">
        <v>53</v>
      </c>
      <c r="C29" s="30"/>
      <c r="D29" s="30"/>
      <c r="E29" s="31"/>
      <c r="F29" s="101"/>
      <c r="G29" s="100" t="s">
        <v>104</v>
      </c>
      <c r="H29" s="100"/>
      <c r="I29" s="11"/>
    </row>
    <row r="30" spans="1:9" ht="15.75" x14ac:dyDescent="0.25">
      <c r="A30" s="27">
        <v>31</v>
      </c>
      <c r="B30" s="41" t="s">
        <v>54</v>
      </c>
      <c r="C30" s="30"/>
      <c r="D30" s="30"/>
      <c r="E30" s="31"/>
      <c r="F30" s="101"/>
      <c r="G30" s="100" t="s">
        <v>104</v>
      </c>
      <c r="H30" s="100"/>
      <c r="I30" s="11"/>
    </row>
    <row r="31" spans="1:9" ht="15.75" x14ac:dyDescent="0.25">
      <c r="A31" s="27">
        <v>32</v>
      </c>
      <c r="B31" s="41" t="s">
        <v>55</v>
      </c>
      <c r="C31" s="30"/>
      <c r="D31" s="30"/>
      <c r="E31" s="31"/>
      <c r="F31" s="101"/>
      <c r="G31" s="100" t="s">
        <v>104</v>
      </c>
      <c r="H31" s="100"/>
      <c r="I31" s="11"/>
    </row>
    <row r="32" spans="1:9" ht="15.75" x14ac:dyDescent="0.25">
      <c r="A32" s="27">
        <v>33</v>
      </c>
      <c r="B32" s="41" t="s">
        <v>56</v>
      </c>
      <c r="C32" s="30"/>
      <c r="D32" s="30"/>
      <c r="E32" s="31"/>
      <c r="F32" s="101"/>
      <c r="G32" s="100" t="s">
        <v>104</v>
      </c>
      <c r="H32" s="100"/>
      <c r="I32" s="11"/>
    </row>
    <row r="33" spans="1:9" ht="15.75" x14ac:dyDescent="0.25">
      <c r="A33" s="27" t="s">
        <v>57</v>
      </c>
      <c r="B33" s="41" t="s">
        <v>58</v>
      </c>
      <c r="C33" s="30"/>
      <c r="D33" s="30"/>
      <c r="E33" s="31"/>
      <c r="F33" s="101"/>
      <c r="G33" s="100" t="s">
        <v>104</v>
      </c>
      <c r="H33" s="100"/>
      <c r="I33" s="11"/>
    </row>
    <row r="34" spans="1:9" ht="15.75" x14ac:dyDescent="0.25">
      <c r="A34" s="27">
        <v>34</v>
      </c>
      <c r="B34" s="41" t="s">
        <v>59</v>
      </c>
      <c r="C34" s="30"/>
      <c r="D34" s="30"/>
      <c r="E34" s="31"/>
      <c r="F34" s="101"/>
      <c r="G34" s="100" t="s">
        <v>104</v>
      </c>
      <c r="H34" s="100"/>
      <c r="I34" s="11"/>
    </row>
    <row r="35" spans="1:9" ht="15.75" x14ac:dyDescent="0.25">
      <c r="A35" s="27">
        <v>35</v>
      </c>
      <c r="B35" s="41" t="s">
        <v>60</v>
      </c>
      <c r="C35" s="30"/>
      <c r="D35" s="30"/>
      <c r="E35" s="31"/>
      <c r="F35" s="101"/>
      <c r="G35" s="100" t="s">
        <v>104</v>
      </c>
      <c r="H35" s="100"/>
      <c r="I35" s="11"/>
    </row>
    <row r="36" spans="1:9" ht="16.5" thickBot="1" x14ac:dyDescent="0.3">
      <c r="A36" s="28">
        <v>36</v>
      </c>
      <c r="B36" s="42" t="s">
        <v>61</v>
      </c>
      <c r="C36" s="32"/>
      <c r="D36" s="32"/>
      <c r="E36" s="33"/>
      <c r="F36" s="102"/>
      <c r="G36" s="103" t="s">
        <v>104</v>
      </c>
      <c r="H36" s="104"/>
      <c r="I36" s="11"/>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headerFooter>
    <oddFooter>&amp;L&amp;1#&amp;"Calibri"&amp;8&amp;K414141Proprietary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140625" defaultRowHeight="15" x14ac:dyDescent="0.25"/>
  <cols>
    <col min="1" max="1" width="8.28515625" style="78" customWidth="1"/>
    <col min="2" max="2" width="6.5703125" style="78" bestFit="1" customWidth="1"/>
    <col min="3" max="3" width="50.7109375" style="78" customWidth="1"/>
    <col min="4" max="5" width="55.7109375" style="78" customWidth="1"/>
    <col min="6" max="8" width="16.7109375" style="78" customWidth="1"/>
    <col min="9" max="9" width="48.42578125" style="78" customWidth="1"/>
    <col min="10" max="16384" width="9.140625" style="78"/>
  </cols>
  <sheetData>
    <row r="1" spans="1:9" ht="21" x14ac:dyDescent="0.35">
      <c r="A1" s="77" t="s">
        <v>9</v>
      </c>
      <c r="B1" s="77"/>
      <c r="C1" s="77"/>
      <c r="D1" s="77"/>
      <c r="E1" s="77"/>
      <c r="F1" s="77"/>
      <c r="G1" s="77"/>
      <c r="H1" s="77"/>
      <c r="I1" s="77"/>
    </row>
    <row r="2" spans="1:9" ht="15.75" thickBot="1" x14ac:dyDescent="0.3">
      <c r="C2" s="79" t="s">
        <v>88</v>
      </c>
    </row>
    <row r="3" spans="1:9" x14ac:dyDescent="0.25">
      <c r="B3" s="80" t="s">
        <v>80</v>
      </c>
      <c r="C3" s="81" t="s">
        <v>81</v>
      </c>
    </row>
    <row r="4" spans="1:9" ht="15.75" thickBot="1" x14ac:dyDescent="0.3">
      <c r="B4" s="82"/>
      <c r="C4" s="83"/>
      <c r="D4" s="83"/>
      <c r="E4" s="84"/>
    </row>
    <row r="5" spans="1:9" ht="15.75" x14ac:dyDescent="0.25">
      <c r="B5" s="85"/>
      <c r="C5" s="86" t="s">
        <v>29</v>
      </c>
      <c r="D5" s="87" t="s">
        <v>89</v>
      </c>
      <c r="E5" s="88" t="s">
        <v>90</v>
      </c>
    </row>
    <row r="6" spans="1:9" ht="15.75" x14ac:dyDescent="0.25">
      <c r="B6" s="89">
        <v>6</v>
      </c>
      <c r="C6" s="90" t="s">
        <v>30</v>
      </c>
      <c r="D6" s="99" t="s">
        <v>103</v>
      </c>
      <c r="E6" s="35"/>
    </row>
    <row r="7" spans="1:9" ht="15.75" x14ac:dyDescent="0.25">
      <c r="B7" s="89">
        <v>7</v>
      </c>
      <c r="C7" s="90" t="s">
        <v>31</v>
      </c>
      <c r="D7" s="35"/>
      <c r="E7" s="35"/>
    </row>
    <row r="8" spans="1:9" ht="15.75" x14ac:dyDescent="0.25">
      <c r="B8" s="89">
        <v>8</v>
      </c>
      <c r="C8" s="90" t="s">
        <v>32</v>
      </c>
      <c r="D8" s="35"/>
      <c r="E8" s="35"/>
    </row>
    <row r="9" spans="1:9" ht="31.5" x14ac:dyDescent="0.25">
      <c r="B9" s="89">
        <v>9</v>
      </c>
      <c r="C9" s="90" t="s">
        <v>33</v>
      </c>
      <c r="D9" s="35"/>
      <c r="E9" s="35"/>
    </row>
    <row r="10" spans="1:9" ht="15.75" x14ac:dyDescent="0.25">
      <c r="B10" s="89">
        <v>10</v>
      </c>
      <c r="C10" s="90" t="s">
        <v>34</v>
      </c>
      <c r="D10" s="35"/>
      <c r="E10" s="35"/>
    </row>
    <row r="11" spans="1:9" ht="15.75" x14ac:dyDescent="0.25">
      <c r="B11" s="89">
        <v>11</v>
      </c>
      <c r="C11" s="90" t="s">
        <v>35</v>
      </c>
      <c r="D11" s="35"/>
      <c r="E11" s="35"/>
    </row>
    <row r="12" spans="1:9" ht="32.25" thickBot="1" x14ac:dyDescent="0.3">
      <c r="B12" s="91">
        <v>13</v>
      </c>
      <c r="C12" s="92" t="s">
        <v>36</v>
      </c>
      <c r="D12" s="35"/>
      <c r="E12" s="35"/>
    </row>
    <row r="13" spans="1:9" ht="15.75" x14ac:dyDescent="0.25">
      <c r="B13" s="85"/>
      <c r="C13" s="93" t="s">
        <v>38</v>
      </c>
      <c r="D13" s="35"/>
      <c r="E13" s="35"/>
    </row>
    <row r="14" spans="1:9" ht="31.5" x14ac:dyDescent="0.25">
      <c r="B14" s="89">
        <v>15</v>
      </c>
      <c r="C14" s="90" t="s">
        <v>39</v>
      </c>
      <c r="D14" s="35"/>
      <c r="E14" s="35"/>
    </row>
    <row r="15" spans="1:9" ht="31.5" x14ac:dyDescent="0.25">
      <c r="B15" s="89">
        <v>16</v>
      </c>
      <c r="C15" s="90" t="s">
        <v>40</v>
      </c>
      <c r="D15" s="35"/>
      <c r="E15" s="35"/>
    </row>
    <row r="16" spans="1:9" ht="31.5" x14ac:dyDescent="0.25">
      <c r="B16" s="89">
        <v>17</v>
      </c>
      <c r="C16" s="90" t="s">
        <v>41</v>
      </c>
      <c r="D16" s="35"/>
      <c r="E16" s="35"/>
    </row>
    <row r="17" spans="2:5" ht="15.75" x14ac:dyDescent="0.25">
      <c r="B17" s="89">
        <v>18</v>
      </c>
      <c r="C17" s="90" t="s">
        <v>42</v>
      </c>
      <c r="D17" s="35"/>
      <c r="E17" s="35"/>
    </row>
    <row r="18" spans="2:5" ht="15.75" x14ac:dyDescent="0.25">
      <c r="B18" s="89">
        <v>19</v>
      </c>
      <c r="C18" s="90" t="s">
        <v>43</v>
      </c>
      <c r="D18" s="35"/>
      <c r="E18" s="35"/>
    </row>
    <row r="19" spans="2:5" ht="15.75" x14ac:dyDescent="0.25">
      <c r="B19" s="89">
        <v>20</v>
      </c>
      <c r="C19" s="90" t="s">
        <v>44</v>
      </c>
      <c r="D19" s="35"/>
      <c r="E19" s="35"/>
    </row>
    <row r="20" spans="2:5" ht="15.75" x14ac:dyDescent="0.25">
      <c r="B20" s="89">
        <v>21</v>
      </c>
      <c r="C20" s="90" t="s">
        <v>45</v>
      </c>
      <c r="D20" s="35"/>
      <c r="E20" s="35"/>
    </row>
    <row r="21" spans="2:5" ht="15.75" x14ac:dyDescent="0.25">
      <c r="B21" s="89">
        <v>22</v>
      </c>
      <c r="C21" s="90" t="s">
        <v>46</v>
      </c>
      <c r="D21" s="35"/>
      <c r="E21" s="35"/>
    </row>
    <row r="22" spans="2:5" ht="31.5" x14ac:dyDescent="0.25">
      <c r="B22" s="89">
        <v>23</v>
      </c>
      <c r="C22" s="90" t="s">
        <v>47</v>
      </c>
      <c r="D22" s="35"/>
      <c r="E22" s="35"/>
    </row>
    <row r="23" spans="2:5" ht="15.75" x14ac:dyDescent="0.25">
      <c r="B23" s="89">
        <v>24</v>
      </c>
      <c r="C23" s="90" t="s">
        <v>48</v>
      </c>
      <c r="D23" s="35"/>
      <c r="E23" s="35"/>
    </row>
    <row r="24" spans="2:5" ht="15.75" x14ac:dyDescent="0.25">
      <c r="B24" s="89">
        <v>26</v>
      </c>
      <c r="C24" s="90" t="s">
        <v>49</v>
      </c>
      <c r="D24" s="35"/>
      <c r="E24" s="35"/>
    </row>
    <row r="25" spans="2:5" ht="15.75" x14ac:dyDescent="0.25">
      <c r="B25" s="89">
        <v>27</v>
      </c>
      <c r="C25" s="90" t="s">
        <v>50</v>
      </c>
      <c r="D25" s="35"/>
      <c r="E25" s="35"/>
    </row>
    <row r="26" spans="2:5" ht="15.75" x14ac:dyDescent="0.25">
      <c r="B26" s="89">
        <v>28</v>
      </c>
      <c r="C26" s="90" t="s">
        <v>51</v>
      </c>
      <c r="D26" s="35"/>
      <c r="E26" s="35"/>
    </row>
    <row r="27" spans="2:5" ht="15.75" x14ac:dyDescent="0.25">
      <c r="B27" s="89">
        <v>29</v>
      </c>
      <c r="C27" s="90" t="s">
        <v>87</v>
      </c>
      <c r="D27" s="35"/>
      <c r="E27" s="35"/>
    </row>
    <row r="28" spans="2:5" ht="15.75" x14ac:dyDescent="0.25">
      <c r="B28" s="89">
        <v>30</v>
      </c>
      <c r="C28" s="90" t="s">
        <v>53</v>
      </c>
      <c r="D28" s="35"/>
      <c r="E28" s="35"/>
    </row>
    <row r="29" spans="2:5" ht="15.75" x14ac:dyDescent="0.25">
      <c r="B29" s="89">
        <v>31</v>
      </c>
      <c r="C29" s="90" t="s">
        <v>54</v>
      </c>
      <c r="D29" s="35"/>
      <c r="E29" s="35"/>
    </row>
    <row r="30" spans="2:5" ht="47.25" x14ac:dyDescent="0.25">
      <c r="B30" s="89">
        <v>32</v>
      </c>
      <c r="C30" s="90" t="s">
        <v>55</v>
      </c>
      <c r="D30" s="35"/>
      <c r="E30" s="35"/>
    </row>
    <row r="31" spans="2:5" ht="15.75" x14ac:dyDescent="0.25">
      <c r="B31" s="89">
        <v>33</v>
      </c>
      <c r="C31" s="90" t="s">
        <v>56</v>
      </c>
      <c r="D31" s="35"/>
      <c r="E31" s="35"/>
    </row>
    <row r="32" spans="2:5" ht="15.75" x14ac:dyDescent="0.25">
      <c r="B32" s="89" t="s">
        <v>57</v>
      </c>
      <c r="C32" s="90" t="s">
        <v>58</v>
      </c>
      <c r="D32" s="35"/>
      <c r="E32" s="35"/>
    </row>
    <row r="33" spans="2:5" ht="15.75" x14ac:dyDescent="0.25">
      <c r="B33" s="89">
        <v>34</v>
      </c>
      <c r="C33" s="90" t="s">
        <v>59</v>
      </c>
      <c r="D33" s="35"/>
      <c r="E33" s="35"/>
    </row>
    <row r="34" spans="2:5" ht="15.75" x14ac:dyDescent="0.25">
      <c r="B34" s="89">
        <v>35</v>
      </c>
      <c r="C34" s="90" t="s">
        <v>60</v>
      </c>
      <c r="D34" s="35"/>
      <c r="E34" s="35"/>
    </row>
    <row r="35" spans="2:5" ht="16.5" thickBot="1" x14ac:dyDescent="0.3">
      <c r="B35" s="91">
        <v>36</v>
      </c>
      <c r="C35" s="92" t="s">
        <v>61</v>
      </c>
      <c r="D35" s="35"/>
      <c r="E35" s="35">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headerFooter>
    <oddFooter>&amp;L&amp;1#&amp;"Calibri"&amp;8&amp;K414141Proprietary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2019-05-23T13:54:56Z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iteId">
    <vt:lpwstr>fabb61b8-3afe-4e75-b934-a47f782b8cd7</vt:lpwstr>
  </property>
  <property fmtid="{D5CDD505-2E9C-101B-9397-08002B2CF9AE}" pid="4" name="MSIP_Label_67599526-06ca-49cc-9fa9-5307800a949a_Owner">
    <vt:lpwstr>LaBroadH@AETNA.com</vt:lpwstr>
  </property>
  <property fmtid="{D5CDD505-2E9C-101B-9397-08002B2CF9AE}" pid="5" name="MSIP_Label_67599526-06ca-49cc-9fa9-5307800a949a_SetDate">
    <vt:lpwstr>2019-03-14T15:22:20.4032462Z</vt:lpwstr>
  </property>
  <property fmtid="{D5CDD505-2E9C-101B-9397-08002B2CF9AE}" pid="6" name="MSIP_Label_67599526-06ca-49cc-9fa9-5307800a949a_Name">
    <vt:lpwstr>Proprietary</vt:lpwstr>
  </property>
  <property fmtid="{D5CDD505-2E9C-101B-9397-08002B2CF9AE}" pid="7" name="MSIP_Label_67599526-06ca-49cc-9fa9-5307800a949a_Application">
    <vt:lpwstr>Microsoft Azure Information Protection</vt:lpwstr>
  </property>
  <property fmtid="{D5CDD505-2E9C-101B-9397-08002B2CF9AE}" pid="8" name="MSIP_Label_67599526-06ca-49cc-9fa9-5307800a949a_Extended_MSFT_Method">
    <vt:lpwstr>Automatic</vt:lpwstr>
  </property>
  <property fmtid="{D5CDD505-2E9C-101B-9397-08002B2CF9AE}" pid="9" name="Sensitivity">
    <vt:lpwstr>Proprietary</vt:lpwstr>
  </property>
</Properties>
</file>